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GABRIEL\Desktop\Jhon J. Ospina\HORARIO\"/>
    </mc:Choice>
  </mc:AlternateContent>
  <xr:revisionPtr revIDLastSave="0" documentId="13_ncr:1_{C3C59B45-C5E0-44AE-B5DD-C903F410C05B}" xr6:coauthVersionLast="45" xr6:coauthVersionMax="45" xr10:uidLastSave="{00000000-0000-0000-0000-000000000000}"/>
  <bookViews>
    <workbookView xWindow="-120" yWindow="-120" windowWidth="20730" windowHeight="11160" tabRatio="910" activeTab="1" xr2:uid="{00000000-000D-0000-FFFF-FFFF00000000}"/>
  </bookViews>
  <sheets>
    <sheet name=" HORARIO NOCHE" sheetId="5" r:id="rId1"/>
    <sheet name="HORARIO SABADO" sheetId="4" r:id="rId2"/>
    <sheet name=" HORARIO DIURNO" sheetId="8" r:id="rId3"/>
    <sheet name=" HORARIO VIRTUAL" sheetId="13" r:id="rId4"/>
  </sheets>
  <definedNames>
    <definedName name="_xlnm._FilterDatabase" localSheetId="2" hidden="1">' HORARIO DIURNO'!$A$10:$CZ$16</definedName>
    <definedName name="_xlnm._FilterDatabase" localSheetId="0" hidden="1">' HORARIO NOCHE'!$A$10:$CS$67</definedName>
    <definedName name="_xlnm._FilterDatabase" localSheetId="3" hidden="1">' HORARIO VIRTUAL'!$A$10:$G$17</definedName>
    <definedName name="_xlnm._FilterDatabase" localSheetId="1" hidden="1">'HORARIO SABADO'!$A$10:$G$113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6" i="4" l="1"/>
  <c r="CO44" i="5" l="1"/>
  <c r="AD111" i="4"/>
  <c r="AG30" i="4"/>
  <c r="AG34" i="4" s="1"/>
  <c r="AG29" i="4"/>
  <c r="AF107" i="4" l="1"/>
  <c r="AD84" i="4"/>
  <c r="AF84" i="4" s="1"/>
  <c r="F84" i="4" s="1"/>
  <c r="AD83" i="4"/>
  <c r="AF83" i="4" s="1"/>
  <c r="F83" i="4" s="1"/>
  <c r="AD85" i="4"/>
  <c r="AF85" i="4" s="1"/>
  <c r="F85" i="4" s="1"/>
  <c r="AD86" i="4"/>
  <c r="AF86" i="4" s="1"/>
  <c r="F86" i="4" s="1"/>
  <c r="AD87" i="4"/>
  <c r="AF87" i="4" s="1"/>
  <c r="F87" i="4" s="1"/>
  <c r="AD82" i="4"/>
  <c r="AF82" i="4" s="1"/>
  <c r="F82" i="4" s="1"/>
  <c r="E83" i="4"/>
  <c r="E84" i="4" l="1"/>
  <c r="AF106" i="4"/>
  <c r="F106" i="4" s="1"/>
  <c r="E107" i="4"/>
  <c r="F107" i="4"/>
  <c r="E108" i="4"/>
  <c r="E109" i="4" s="1"/>
  <c r="E110" i="4" s="1"/>
  <c r="E111" i="4" s="1"/>
  <c r="AD108" i="4"/>
  <c r="AF108" i="4" s="1"/>
  <c r="F108" i="4" s="1"/>
  <c r="AD109" i="4"/>
  <c r="AF109" i="4" s="1"/>
  <c r="F109" i="4" s="1"/>
  <c r="AD110" i="4"/>
  <c r="AF110" i="4" s="1"/>
  <c r="F110" i="4" s="1"/>
  <c r="AF111" i="4"/>
  <c r="F111" i="4" s="1"/>
  <c r="AD31" i="4"/>
  <c r="AF31" i="4" s="1"/>
  <c r="F31" i="4" s="1"/>
  <c r="AD30" i="4"/>
  <c r="AF30" i="4" s="1"/>
  <c r="F30" i="4" s="1"/>
  <c r="AD32" i="4"/>
  <c r="AF32" i="4" s="1"/>
  <c r="F32" i="4" s="1"/>
  <c r="AD33" i="4"/>
  <c r="AF33" i="4" s="1"/>
  <c r="F33" i="4" s="1"/>
  <c r="AD34" i="4"/>
  <c r="AF34" i="4" s="1"/>
  <c r="F34" i="4" s="1"/>
  <c r="AD29" i="4"/>
  <c r="AF29" i="4" s="1"/>
  <c r="F29" i="4" s="1"/>
  <c r="AG33" i="4"/>
  <c r="AG31" i="4"/>
  <c r="E85" i="4" l="1"/>
  <c r="CZ28" i="13"/>
  <c r="F28" i="13"/>
  <c r="CZ27" i="13"/>
  <c r="F27" i="13"/>
  <c r="CZ26" i="13"/>
  <c r="F26" i="13"/>
  <c r="CZ25" i="13"/>
  <c r="F25" i="13"/>
  <c r="CZ24" i="13"/>
  <c r="F24" i="13"/>
  <c r="CZ23" i="13"/>
  <c r="F23" i="13"/>
  <c r="AK9" i="13"/>
  <c r="AL9" i="13" s="1"/>
  <c r="CV16" i="8"/>
  <c r="CV12" i="8"/>
  <c r="CV13" i="8"/>
  <c r="CV14" i="8"/>
  <c r="CV15" i="8"/>
  <c r="CV11" i="8"/>
  <c r="E86" i="4" l="1"/>
  <c r="CZ22" i="13"/>
  <c r="F22" i="13" s="1"/>
  <c r="CZ21" i="13"/>
  <c r="F21" i="13" s="1"/>
  <c r="CZ20" i="13"/>
  <c r="F20" i="13" s="1"/>
  <c r="CZ19" i="13"/>
  <c r="F19" i="13" s="1"/>
  <c r="CZ18" i="13"/>
  <c r="F18" i="13" s="1"/>
  <c r="CZ17" i="13"/>
  <c r="F17" i="13" s="1"/>
  <c r="E87" i="4" l="1"/>
  <c r="CZ16" i="13" l="1"/>
  <c r="F16" i="13" s="1"/>
  <c r="CZ15" i="13"/>
  <c r="F15" i="13" s="1"/>
  <c r="CZ14" i="13"/>
  <c r="F14" i="13" s="1"/>
  <c r="CZ13" i="13"/>
  <c r="F13" i="13" s="1"/>
  <c r="CZ12" i="13"/>
  <c r="F12" i="13" s="1"/>
  <c r="CZ11" i="13"/>
  <c r="F11" i="13" s="1"/>
  <c r="CB9" i="13"/>
  <c r="CC9" i="13" s="1"/>
  <c r="BG9" i="13"/>
  <c r="BH9" i="13" s="1"/>
  <c r="BI9" i="13" s="1"/>
  <c r="BJ9" i="13" s="1"/>
  <c r="BK9" i="13" s="1"/>
  <c r="BL9" i="13" s="1"/>
  <c r="BM9" i="13" s="1"/>
  <c r="BN9" i="13" s="1"/>
  <c r="BO9" i="13" s="1"/>
  <c r="BP9" i="13" s="1"/>
  <c r="BQ9" i="13" s="1"/>
  <c r="BR9" i="13" s="1"/>
  <c r="BS9" i="13" s="1"/>
  <c r="BT9" i="13" s="1"/>
  <c r="BU9" i="13" s="1"/>
  <c r="BV9" i="13" s="1"/>
  <c r="BW9" i="13" s="1"/>
  <c r="BX9" i="13" s="1"/>
  <c r="BY9" i="13" s="1"/>
  <c r="BZ9" i="13" s="1"/>
  <c r="AM9" i="13"/>
  <c r="AN9" i="13" s="1"/>
  <c r="AO9" i="13" s="1"/>
  <c r="O9" i="13"/>
  <c r="P9" i="13" s="1"/>
  <c r="I9" i="13"/>
  <c r="J9" i="13" s="1"/>
  <c r="K9" i="13" s="1"/>
  <c r="L9" i="13" s="1"/>
  <c r="AP9" i="13" l="1"/>
  <c r="AQ9" i="13" s="1"/>
  <c r="AR9" i="13" s="1"/>
  <c r="AS9" i="13" s="1"/>
  <c r="AT9" i="13" s="1"/>
  <c r="CD9" i="13"/>
  <c r="CE9" i="13" s="1"/>
  <c r="CF9" i="13" s="1"/>
  <c r="CG9" i="13" s="1"/>
  <c r="CH9" i="13" s="1"/>
  <c r="CI9" i="13" s="1"/>
  <c r="CJ9" i="13" s="1"/>
  <c r="Q9" i="13"/>
  <c r="R9" i="13" s="1"/>
  <c r="S9" i="13" s="1"/>
  <c r="T9" i="13" s="1"/>
  <c r="U9" i="13" s="1"/>
  <c r="V9" i="13" s="1"/>
  <c r="W9" i="13" s="1"/>
  <c r="X9" i="13" s="1"/>
  <c r="Y9" i="13" s="1"/>
  <c r="Z9" i="13" s="1"/>
  <c r="CO64" i="5"/>
  <c r="CO40" i="5"/>
  <c r="CO28" i="5"/>
  <c r="CO22" i="5"/>
  <c r="CO16" i="5"/>
  <c r="AU9" i="13" l="1"/>
  <c r="AV9" i="13" s="1"/>
  <c r="AW9" i="13" s="1"/>
  <c r="AX9" i="13" s="1"/>
  <c r="AY9" i="13" s="1"/>
  <c r="AA9" i="13"/>
  <c r="AB9" i="13" s="1"/>
  <c r="AC9" i="13" s="1"/>
  <c r="AD9" i="13" s="1"/>
  <c r="AE9" i="13" s="1"/>
  <c r="AD102" i="4"/>
  <c r="AF102" i="4" s="1"/>
  <c r="AD103" i="4"/>
  <c r="AF103" i="4" s="1"/>
  <c r="AD104" i="4"/>
  <c r="AF104" i="4" s="1"/>
  <c r="AD105" i="4"/>
  <c r="AF105" i="4" s="1"/>
  <c r="AD101" i="4"/>
  <c r="AF101" i="4" s="1"/>
  <c r="AD100" i="4"/>
  <c r="AF100" i="4" s="1"/>
  <c r="AD98" i="4"/>
  <c r="AD90" i="4"/>
  <c r="AF90" i="4" s="1"/>
  <c r="F90" i="4" s="1"/>
  <c r="AD91" i="4"/>
  <c r="AF91" i="4" s="1"/>
  <c r="F91" i="4" s="1"/>
  <c r="AD92" i="4"/>
  <c r="AF92" i="4" s="1"/>
  <c r="F92" i="4" s="1"/>
  <c r="AD93" i="4"/>
  <c r="AF93" i="4" s="1"/>
  <c r="F93" i="4" s="1"/>
  <c r="AD89" i="4"/>
  <c r="AF89" i="4" s="1"/>
  <c r="F89" i="4" s="1"/>
  <c r="AD88" i="4"/>
  <c r="AF88" i="4" s="1"/>
  <c r="F88" i="4" s="1"/>
  <c r="AD55" i="4"/>
  <c r="AD35" i="4"/>
  <c r="E36" i="4"/>
  <c r="E101" i="4"/>
  <c r="A101" i="4"/>
  <c r="A89" i="4"/>
  <c r="E89" i="4"/>
  <c r="AD22" i="4"/>
  <c r="AF22" i="4" s="1"/>
  <c r="F22" i="4" s="1"/>
  <c r="AD21" i="4"/>
  <c r="AF21" i="4" s="1"/>
  <c r="F21" i="4" s="1"/>
  <c r="AD20" i="4"/>
  <c r="AF20" i="4" s="1"/>
  <c r="F20" i="4" s="1"/>
  <c r="AD19" i="4"/>
  <c r="AF19" i="4" s="1"/>
  <c r="F19" i="4" s="1"/>
  <c r="AD18" i="4"/>
  <c r="AF18" i="4" s="1"/>
  <c r="F18" i="4" s="1"/>
  <c r="E18" i="4"/>
  <c r="AD17" i="4"/>
  <c r="AF17" i="4" s="1"/>
  <c r="F17" i="4" s="1"/>
  <c r="CO63" i="5"/>
  <c r="CO65" i="5"/>
  <c r="CO66" i="5"/>
  <c r="CO67" i="5"/>
  <c r="CO62" i="5"/>
  <c r="CO54" i="5"/>
  <c r="I60" i="5"/>
  <c r="J60" i="5" s="1"/>
  <c r="K60" i="5" s="1"/>
  <c r="L60" i="5" s="1"/>
  <c r="M60" i="5" s="1"/>
  <c r="O60" i="5" s="1"/>
  <c r="P60" i="5" s="1"/>
  <c r="Q60" i="5" s="1"/>
  <c r="R60" i="5" s="1"/>
  <c r="S60" i="5" s="1"/>
  <c r="T60" i="5" s="1"/>
  <c r="U60" i="5" s="1"/>
  <c r="V60" i="5" s="1"/>
  <c r="W60" i="5" s="1"/>
  <c r="X60" i="5" s="1"/>
  <c r="Y60" i="5" s="1"/>
  <c r="Z60" i="5" s="1"/>
  <c r="AA60" i="5" s="1"/>
  <c r="AB60" i="5" s="1"/>
  <c r="AC60" i="5" s="1"/>
  <c r="AD60" i="5" s="1"/>
  <c r="AE60" i="5" s="1"/>
  <c r="AF60" i="5" s="1"/>
  <c r="AG60" i="5" s="1"/>
  <c r="AH60" i="5" s="1"/>
  <c r="AI60" i="5" s="1"/>
  <c r="AK60" i="5" s="1"/>
  <c r="AL60" i="5" s="1"/>
  <c r="AM60" i="5" s="1"/>
  <c r="AN60" i="5" s="1"/>
  <c r="AO60" i="5" s="1"/>
  <c r="AP60" i="5" s="1"/>
  <c r="AQ60" i="5" s="1"/>
  <c r="AR60" i="5" s="1"/>
  <c r="AS60" i="5" s="1"/>
  <c r="AT60" i="5" s="1"/>
  <c r="AU60" i="5" s="1"/>
  <c r="AV60" i="5" s="1"/>
  <c r="AW60" i="5" s="1"/>
  <c r="AX60" i="5" s="1"/>
  <c r="AY60" i="5" s="1"/>
  <c r="AZ60" i="5" s="1"/>
  <c r="BA60" i="5" s="1"/>
  <c r="BB60" i="5" s="1"/>
  <c r="BC60" i="5" s="1"/>
  <c r="BD60" i="5" s="1"/>
  <c r="BE60" i="5" s="1"/>
  <c r="BG60" i="5" s="1"/>
  <c r="BH60" i="5" s="1"/>
  <c r="BI60" i="5" s="1"/>
  <c r="BJ60" i="5" s="1"/>
  <c r="BK60" i="5" s="1"/>
  <c r="BL60" i="5" s="1"/>
  <c r="BM60" i="5" s="1"/>
  <c r="BN60" i="5" s="1"/>
  <c r="BO60" i="5" s="1"/>
  <c r="BP60" i="5" s="1"/>
  <c r="BQ60" i="5" s="1"/>
  <c r="BR60" i="5" s="1"/>
  <c r="BS60" i="5" s="1"/>
  <c r="BT60" i="5" s="1"/>
  <c r="BU60" i="5" s="1"/>
  <c r="BV60" i="5" s="1"/>
  <c r="BW60" i="5" s="1"/>
  <c r="BX60" i="5" s="1"/>
  <c r="BY60" i="5" s="1"/>
  <c r="BZ60" i="5" s="1"/>
  <c r="CB60" i="5" s="1"/>
  <c r="CC60" i="5" s="1"/>
  <c r="CD60" i="5" s="1"/>
  <c r="CE60" i="5" s="1"/>
  <c r="CF60" i="5" s="1"/>
  <c r="CG60" i="5" s="1"/>
  <c r="CH60" i="5" s="1"/>
  <c r="CI60" i="5" s="1"/>
  <c r="CJ60" i="5" s="1"/>
  <c r="CK60" i="5" s="1"/>
  <c r="CL60" i="5" s="1"/>
  <c r="CM60" i="5" s="1"/>
  <c r="CN60" i="5" s="1"/>
  <c r="CO50" i="5"/>
  <c r="CO51" i="5"/>
  <c r="CO52" i="5"/>
  <c r="CO49" i="5"/>
  <c r="CO42" i="5"/>
  <c r="CO43" i="5"/>
  <c r="CO45" i="5"/>
  <c r="CO46" i="5"/>
  <c r="CO41" i="5"/>
  <c r="CO36" i="5"/>
  <c r="CO37" i="5"/>
  <c r="CO38" i="5"/>
  <c r="CO39" i="5"/>
  <c r="CO35" i="5"/>
  <c r="AZ9" i="13" l="1"/>
  <c r="BA9" i="13" s="1"/>
  <c r="BB9" i="13" s="1"/>
  <c r="BC9" i="13" s="1"/>
  <c r="BD9" i="13" s="1"/>
  <c r="AF9" i="13"/>
  <c r="AG9" i="13" s="1"/>
  <c r="AH9" i="13" s="1"/>
  <c r="AI9" i="13" s="1"/>
  <c r="E19" i="4"/>
  <c r="E102" i="4"/>
  <c r="E90" i="4"/>
  <c r="A102" i="4"/>
  <c r="A90" i="4"/>
  <c r="CO30" i="5"/>
  <c r="CO31" i="5"/>
  <c r="CO32" i="5"/>
  <c r="CO33" i="5"/>
  <c r="CO34" i="5"/>
  <c r="CO29" i="5"/>
  <c r="CO24" i="5"/>
  <c r="CO25" i="5"/>
  <c r="CO26" i="5"/>
  <c r="CO27" i="5"/>
  <c r="CO23" i="5"/>
  <c r="A91" i="4" l="1"/>
  <c r="E103" i="4"/>
  <c r="A103" i="4"/>
  <c r="E91" i="4"/>
  <c r="E20" i="4"/>
  <c r="E21" i="4" l="1"/>
  <c r="E104" i="4"/>
  <c r="A104" i="4"/>
  <c r="E92" i="4"/>
  <c r="A92" i="4"/>
  <c r="CO18" i="5"/>
  <c r="CO19" i="5"/>
  <c r="CO20" i="5"/>
  <c r="CO21" i="5"/>
  <c r="CO17" i="5"/>
  <c r="CO11" i="5"/>
  <c r="CO12" i="5"/>
  <c r="CO13" i="5"/>
  <c r="CO14" i="5"/>
  <c r="CO15" i="5"/>
  <c r="A93" i="4" l="1"/>
  <c r="E105" i="4"/>
  <c r="E93" i="4"/>
  <c r="A105" i="4"/>
  <c r="E22" i="4"/>
  <c r="CX16" i="8" l="1"/>
  <c r="F16" i="8" s="1"/>
  <c r="CX15" i="8"/>
  <c r="F15" i="8" s="1"/>
  <c r="CX14" i="8"/>
  <c r="F14" i="8" s="1"/>
  <c r="CX13" i="8"/>
  <c r="F13" i="8" s="1"/>
  <c r="CX12" i="8"/>
  <c r="F12" i="8" s="1"/>
  <c r="E12" i="8"/>
  <c r="CX11" i="8"/>
  <c r="F11" i="8" s="1"/>
  <c r="E13" i="8" l="1"/>
  <c r="AD53" i="4"/>
  <c r="E54" i="4"/>
  <c r="E42" i="5"/>
  <c r="E14" i="8" l="1"/>
  <c r="E15" i="8" l="1"/>
  <c r="E16" i="8" l="1"/>
  <c r="AD113" i="4" l="1"/>
  <c r="AF113" i="4" s="1"/>
  <c r="F113" i="4" s="1"/>
  <c r="AF112" i="4"/>
  <c r="F112" i="4" s="1"/>
  <c r="CQ44" i="5"/>
  <c r="F44" i="5" s="1"/>
  <c r="AD11" i="4"/>
  <c r="AF11" i="4" s="1"/>
  <c r="F11" i="4" s="1"/>
  <c r="AD12" i="4"/>
  <c r="AF12" i="4" s="1"/>
  <c r="F12" i="4" s="1"/>
  <c r="AD13" i="4"/>
  <c r="AF13" i="4" s="1"/>
  <c r="F13" i="4" s="1"/>
  <c r="AD14" i="4"/>
  <c r="AF14" i="4" s="1"/>
  <c r="F14" i="4" s="1"/>
  <c r="AD15" i="4"/>
  <c r="AF15" i="4" s="1"/>
  <c r="F15" i="4" s="1"/>
  <c r="AD16" i="4"/>
  <c r="AF16" i="4" s="1"/>
  <c r="F16" i="4" s="1"/>
  <c r="AD23" i="4"/>
  <c r="AF23" i="4" s="1"/>
  <c r="F23" i="4" s="1"/>
  <c r="AD24" i="4"/>
  <c r="AF24" i="4" s="1"/>
  <c r="F24" i="4" s="1"/>
  <c r="AD25" i="4"/>
  <c r="AF25" i="4" s="1"/>
  <c r="F25" i="4" s="1"/>
  <c r="AD26" i="4"/>
  <c r="AF26" i="4" s="1"/>
  <c r="F26" i="4" s="1"/>
  <c r="AD27" i="4"/>
  <c r="AF27" i="4" s="1"/>
  <c r="F27" i="4" s="1"/>
  <c r="AD28" i="4"/>
  <c r="AF28" i="4" s="1"/>
  <c r="F28" i="4" s="1"/>
  <c r="AF35" i="4"/>
  <c r="F35" i="4" s="1"/>
  <c r="AD36" i="4"/>
  <c r="AF36" i="4" s="1"/>
  <c r="F36" i="4" s="1"/>
  <c r="AD37" i="4"/>
  <c r="AF37" i="4" s="1"/>
  <c r="F37" i="4" s="1"/>
  <c r="AD38" i="4"/>
  <c r="AF38" i="4" s="1"/>
  <c r="F38" i="4" s="1"/>
  <c r="AD39" i="4"/>
  <c r="AF39" i="4" s="1"/>
  <c r="F39" i="4" s="1"/>
  <c r="AD40" i="4"/>
  <c r="AF40" i="4" s="1"/>
  <c r="F40" i="4" s="1"/>
  <c r="AD41" i="4"/>
  <c r="AF41" i="4" s="1"/>
  <c r="F41" i="4" s="1"/>
  <c r="AD42" i="4"/>
  <c r="AF42" i="4" s="1"/>
  <c r="F42" i="4" s="1"/>
  <c r="AD43" i="4"/>
  <c r="AF43" i="4" s="1"/>
  <c r="F43" i="4" s="1"/>
  <c r="AD44" i="4"/>
  <c r="AF44" i="4" s="1"/>
  <c r="F44" i="4" s="1"/>
  <c r="AD45" i="4"/>
  <c r="AF45" i="4" s="1"/>
  <c r="F45" i="4" s="1"/>
  <c r="AD46" i="4"/>
  <c r="AF46" i="4" s="1"/>
  <c r="F46" i="4" s="1"/>
  <c r="AD47" i="4"/>
  <c r="AF47" i="4" s="1"/>
  <c r="F47" i="4" s="1"/>
  <c r="AD48" i="4"/>
  <c r="AF48" i="4" s="1"/>
  <c r="F48" i="4" s="1"/>
  <c r="AD49" i="4"/>
  <c r="AF49" i="4" s="1"/>
  <c r="F49" i="4" s="1"/>
  <c r="AD50" i="4"/>
  <c r="AF50" i="4" s="1"/>
  <c r="F50" i="4" s="1"/>
  <c r="AD51" i="4"/>
  <c r="AF51" i="4" s="1"/>
  <c r="F51" i="4" s="1"/>
  <c r="AD52" i="4"/>
  <c r="AF52" i="4" s="1"/>
  <c r="F52" i="4" s="1"/>
  <c r="AF53" i="4"/>
  <c r="F53" i="4" s="1"/>
  <c r="AD54" i="4"/>
  <c r="AF54" i="4" s="1"/>
  <c r="F54" i="4" s="1"/>
  <c r="AF55" i="4"/>
  <c r="F55" i="4" s="1"/>
  <c r="AD56" i="4"/>
  <c r="AF56" i="4" s="1"/>
  <c r="F56" i="4" s="1"/>
  <c r="AD57" i="4"/>
  <c r="AF57" i="4" s="1"/>
  <c r="F57" i="4" s="1"/>
  <c r="AD58" i="4"/>
  <c r="AF58" i="4" s="1"/>
  <c r="F58" i="4" s="1"/>
  <c r="AD59" i="4"/>
  <c r="AF59" i="4" s="1"/>
  <c r="F59" i="4" s="1"/>
  <c r="AD60" i="4"/>
  <c r="AF60" i="4" s="1"/>
  <c r="F60" i="4" s="1"/>
  <c r="AD61" i="4"/>
  <c r="AF61" i="4" s="1"/>
  <c r="F61" i="4" s="1"/>
  <c r="AF62" i="4"/>
  <c r="F62" i="4" s="1"/>
  <c r="AD64" i="4"/>
  <c r="AF64" i="4" s="1"/>
  <c r="F64" i="4" s="1"/>
  <c r="AF65" i="4"/>
  <c r="AD66" i="4"/>
  <c r="AF66" i="4" s="1"/>
  <c r="F66" i="4" s="1"/>
  <c r="AD76" i="4"/>
  <c r="AF76" i="4" s="1"/>
  <c r="F76" i="4" s="1"/>
  <c r="AD77" i="4"/>
  <c r="AF77" i="4" s="1"/>
  <c r="F77" i="4" s="1"/>
  <c r="AD78" i="4"/>
  <c r="AF78" i="4" s="1"/>
  <c r="F78" i="4" s="1"/>
  <c r="AD79" i="4"/>
  <c r="AF79" i="4" s="1"/>
  <c r="F79" i="4" s="1"/>
  <c r="AD80" i="4"/>
  <c r="AF80" i="4" s="1"/>
  <c r="F80" i="4" s="1"/>
  <c r="AD81" i="4"/>
  <c r="AF81" i="4" s="1"/>
  <c r="F81" i="4" s="1"/>
  <c r="AD94" i="4"/>
  <c r="AF94" i="4" s="1"/>
  <c r="F94" i="4" s="1"/>
  <c r="AD95" i="4"/>
  <c r="AF95" i="4" s="1"/>
  <c r="F95" i="4" s="1"/>
  <c r="AD96" i="4"/>
  <c r="AF96" i="4" s="1"/>
  <c r="F96" i="4" s="1"/>
  <c r="AD97" i="4"/>
  <c r="AF97" i="4" s="1"/>
  <c r="F97" i="4" s="1"/>
  <c r="AF98" i="4"/>
  <c r="F98" i="4" s="1"/>
  <c r="AD99" i="4"/>
  <c r="AF99" i="4" s="1"/>
  <c r="F99" i="4" s="1"/>
  <c r="CQ11" i="5"/>
  <c r="F11" i="5" s="1"/>
  <c r="CQ12" i="5"/>
  <c r="F12" i="5" s="1"/>
  <c r="CQ13" i="5"/>
  <c r="F13" i="5" s="1"/>
  <c r="CQ14" i="5"/>
  <c r="F14" i="5" s="1"/>
  <c r="CQ15" i="5"/>
  <c r="F15" i="5" s="1"/>
  <c r="CQ16" i="5"/>
  <c r="F16" i="5" s="1"/>
  <c r="CQ17" i="5"/>
  <c r="F17" i="5" s="1"/>
  <c r="CQ18" i="5"/>
  <c r="F18" i="5" s="1"/>
  <c r="CQ19" i="5"/>
  <c r="F19" i="5" s="1"/>
  <c r="CQ20" i="5"/>
  <c r="F20" i="5" s="1"/>
  <c r="CQ21" i="5"/>
  <c r="F21" i="5" s="1"/>
  <c r="CQ22" i="5"/>
  <c r="F22" i="5" s="1"/>
  <c r="CQ23" i="5"/>
  <c r="F23" i="5" s="1"/>
  <c r="CQ24" i="5"/>
  <c r="F24" i="5" s="1"/>
  <c r="CQ25" i="5"/>
  <c r="F25" i="5" s="1"/>
  <c r="CQ26" i="5"/>
  <c r="F26" i="5" s="1"/>
  <c r="CQ27" i="5"/>
  <c r="F27" i="5" s="1"/>
  <c r="CQ28" i="5"/>
  <c r="F28" i="5" s="1"/>
  <c r="CQ29" i="5"/>
  <c r="F29" i="5" s="1"/>
  <c r="CQ30" i="5"/>
  <c r="F30" i="5" s="1"/>
  <c r="CQ31" i="5"/>
  <c r="F31" i="5" s="1"/>
  <c r="CQ32" i="5"/>
  <c r="F32" i="5" s="1"/>
  <c r="CQ33" i="5"/>
  <c r="F33" i="5" s="1"/>
  <c r="CQ34" i="5"/>
  <c r="F34" i="5" s="1"/>
  <c r="CQ35" i="5"/>
  <c r="F35" i="5" s="1"/>
  <c r="CQ36" i="5"/>
  <c r="F36" i="5" s="1"/>
  <c r="CQ37" i="5"/>
  <c r="F37" i="5" s="1"/>
  <c r="CQ38" i="5"/>
  <c r="F38" i="5" s="1"/>
  <c r="CQ39" i="5"/>
  <c r="F39" i="5" s="1"/>
  <c r="CQ40" i="5"/>
  <c r="F40" i="5" s="1"/>
  <c r="CQ41" i="5"/>
  <c r="F41" i="5" s="1"/>
  <c r="CQ42" i="5"/>
  <c r="F42" i="5" s="1"/>
  <c r="CQ43" i="5"/>
  <c r="F43" i="5" s="1"/>
  <c r="CQ45" i="5"/>
  <c r="F45" i="5" s="1"/>
  <c r="CQ46" i="5"/>
  <c r="F46" i="5" s="1"/>
  <c r="CQ47" i="5"/>
  <c r="F47" i="5" s="1"/>
  <c r="CQ48" i="5"/>
  <c r="F48" i="5" s="1"/>
  <c r="CQ49" i="5"/>
  <c r="F49" i="5" s="1"/>
  <c r="CQ50" i="5"/>
  <c r="F50" i="5" s="1"/>
  <c r="CQ51" i="5"/>
  <c r="F51" i="5" s="1"/>
  <c r="CQ52" i="5"/>
  <c r="F52" i="5" s="1"/>
  <c r="CQ53" i="5"/>
  <c r="F53" i="5" s="1"/>
  <c r="CQ54" i="5"/>
  <c r="F54" i="5" s="1"/>
  <c r="CQ62" i="5"/>
  <c r="F62" i="5" s="1"/>
  <c r="CQ63" i="5"/>
  <c r="F63" i="5" s="1"/>
  <c r="CQ64" i="5"/>
  <c r="F64" i="5" s="1"/>
  <c r="CQ65" i="5"/>
  <c r="F65" i="5" s="1"/>
  <c r="CQ66" i="5"/>
  <c r="F66" i="5" s="1"/>
  <c r="CQ67" i="5"/>
  <c r="F67" i="5" s="1"/>
  <c r="F63" i="4"/>
  <c r="E12" i="4"/>
  <c r="E24" i="4"/>
  <c r="E42" i="4"/>
  <c r="E48" i="4"/>
  <c r="E60" i="4"/>
  <c r="E95" i="4"/>
  <c r="F100" i="4"/>
  <c r="F101" i="4"/>
  <c r="F102" i="4"/>
  <c r="F103" i="4"/>
  <c r="F104" i="4"/>
  <c r="F105" i="4"/>
  <c r="E77" i="4"/>
  <c r="E54" i="5"/>
  <c r="E48" i="5"/>
  <c r="E30" i="5"/>
  <c r="E36" i="5"/>
  <c r="E18" i="5"/>
  <c r="E24" i="5"/>
  <c r="E12" i="5"/>
  <c r="CB9" i="8"/>
  <c r="CC9" i="8" s="1"/>
  <c r="CD9" i="8" s="1"/>
  <c r="BG9" i="8"/>
  <c r="BH9" i="8" s="1"/>
  <c r="AK9" i="8"/>
  <c r="I9" i="5"/>
  <c r="E13" i="5" l="1"/>
  <c r="E61" i="4"/>
  <c r="E25" i="5"/>
  <c r="J9" i="5"/>
  <c r="K9" i="5" s="1"/>
  <c r="L9" i="5" s="1"/>
  <c r="CE9" i="8"/>
  <c r="CF9" i="8" s="1"/>
  <c r="CG9" i="8" s="1"/>
  <c r="CH9" i="8" s="1"/>
  <c r="CI9" i="8" s="1"/>
  <c r="BI9" i="8"/>
  <c r="BJ9" i="8" s="1"/>
  <c r="O9" i="8"/>
  <c r="P9" i="8" s="1"/>
  <c r="Q9" i="8" s="1"/>
  <c r="R9" i="8" s="1"/>
  <c r="S9" i="8" s="1"/>
  <c r="AL9" i="8"/>
  <c r="AM9" i="8" s="1"/>
  <c r="AN9" i="8" s="1"/>
  <c r="AO9" i="8" s="1"/>
  <c r="AP9" i="8" s="1"/>
  <c r="E64" i="5"/>
  <c r="E19" i="5"/>
  <c r="E78" i="4"/>
  <c r="CR55" i="5"/>
  <c r="E43" i="4"/>
  <c r="E25" i="4"/>
  <c r="E49" i="4"/>
  <c r="E13" i="4"/>
  <c r="E37" i="5"/>
  <c r="E31" i="5"/>
  <c r="E49" i="5"/>
  <c r="AF133" i="4"/>
  <c r="AG133" i="4"/>
  <c r="F133" i="4" s="1"/>
  <c r="AG68" i="4"/>
  <c r="E96" i="4"/>
  <c r="E14" i="5" l="1"/>
  <c r="E26" i="5"/>
  <c r="E44" i="4"/>
  <c r="M9" i="5"/>
  <c r="CB9" i="5"/>
  <c r="CC9" i="5" s="1"/>
  <c r="CD9" i="5" s="1"/>
  <c r="CJ9" i="8"/>
  <c r="CK9" i="8" s="1"/>
  <c r="CL9" i="8" s="1"/>
  <c r="CM9" i="8" s="1"/>
  <c r="CN9" i="8" s="1"/>
  <c r="BK9" i="8"/>
  <c r="BL9" i="8" s="1"/>
  <c r="BM9" i="8" s="1"/>
  <c r="BN9" i="8" s="1"/>
  <c r="BO9" i="8" s="1"/>
  <c r="BP9" i="8" s="1"/>
  <c r="BQ9" i="8" s="1"/>
  <c r="BR9" i="8" s="1"/>
  <c r="T9" i="8"/>
  <c r="U9" i="8" s="1"/>
  <c r="V9" i="8" s="1"/>
  <c r="AQ9" i="8"/>
  <c r="AR9" i="8" s="1"/>
  <c r="E20" i="5"/>
  <c r="E79" i="4"/>
  <c r="E14" i="4"/>
  <c r="E55" i="4"/>
  <c r="E37" i="4"/>
  <c r="E50" i="4"/>
  <c r="E26" i="4"/>
  <c r="E50" i="5"/>
  <c r="E32" i="5"/>
  <c r="E43" i="5"/>
  <c r="E38" i="5"/>
  <c r="E97" i="4"/>
  <c r="E15" i="5" l="1"/>
  <c r="E45" i="4"/>
  <c r="E27" i="5"/>
  <c r="BG9" i="5"/>
  <c r="CE9" i="5"/>
  <c r="CF9" i="5" s="1"/>
  <c r="O9" i="5"/>
  <c r="P9" i="5" s="1"/>
  <c r="Q9" i="5" s="1"/>
  <c r="CO9" i="8"/>
  <c r="CP9" i="8" s="1"/>
  <c r="CQ9" i="8" s="1"/>
  <c r="CR9" i="8" s="1"/>
  <c r="CS9" i="8" s="1"/>
  <c r="CT9" i="8" s="1"/>
  <c r="CU9" i="8" s="1"/>
  <c r="BS9" i="8"/>
  <c r="BT9" i="8" s="1"/>
  <c r="AS9" i="8"/>
  <c r="AT9" i="8" s="1"/>
  <c r="AU9" i="8" s="1"/>
  <c r="W9" i="8"/>
  <c r="X9" i="8" s="1"/>
  <c r="E62" i="4"/>
  <c r="E21" i="5"/>
  <c r="E80" i="4"/>
  <c r="E51" i="4"/>
  <c r="E56" i="4"/>
  <c r="E15" i="4"/>
  <c r="E27" i="4"/>
  <c r="E38" i="4"/>
  <c r="E44" i="5"/>
  <c r="E51" i="5"/>
  <c r="E39" i="5"/>
  <c r="E33" i="5"/>
  <c r="E98" i="4"/>
  <c r="E16" i="5" l="1"/>
  <c r="E46" i="4"/>
  <c r="E28" i="5"/>
  <c r="CG9" i="5"/>
  <c r="CH9" i="5" s="1"/>
  <c r="CI9" i="5" s="1"/>
  <c r="R9" i="5"/>
  <c r="S9" i="5" s="1"/>
  <c r="BH9" i="5"/>
  <c r="BI9" i="5" s="1"/>
  <c r="BJ9" i="5" s="1"/>
  <c r="BU9" i="8"/>
  <c r="BV9" i="8" s="1"/>
  <c r="BW9" i="8" s="1"/>
  <c r="Y9" i="8"/>
  <c r="Z9" i="8" s="1"/>
  <c r="AV9" i="8"/>
  <c r="AW9" i="8" s="1"/>
  <c r="E22" i="5"/>
  <c r="E63" i="4"/>
  <c r="E81" i="4"/>
  <c r="E39" i="4"/>
  <c r="E28" i="4"/>
  <c r="E57" i="4"/>
  <c r="E52" i="4"/>
  <c r="E16" i="4"/>
  <c r="E34" i="5"/>
  <c r="E40" i="5"/>
  <c r="E45" i="5"/>
  <c r="E52" i="5"/>
  <c r="E99" i="4"/>
  <c r="T9" i="5" l="1"/>
  <c r="U9" i="5" s="1"/>
  <c r="V9" i="5" s="1"/>
  <c r="BK9" i="5"/>
  <c r="BL9" i="5" s="1"/>
  <c r="CJ9" i="5"/>
  <c r="CK9" i="5" s="1"/>
  <c r="BX9" i="8"/>
  <c r="BY9" i="8" s="1"/>
  <c r="AX9" i="8"/>
  <c r="AY9" i="8" s="1"/>
  <c r="AZ9" i="8" s="1"/>
  <c r="AA9" i="8"/>
  <c r="AB9" i="8" s="1"/>
  <c r="AC9" i="8" s="1"/>
  <c r="E64" i="4"/>
  <c r="E40" i="4"/>
  <c r="E58" i="4"/>
  <c r="E46" i="5"/>
  <c r="BM9" i="5" l="1"/>
  <c r="BN9" i="5" s="1"/>
  <c r="BO9" i="5" s="1"/>
  <c r="CL9" i="5"/>
  <c r="CM9" i="5" s="1"/>
  <c r="CN9" i="5" s="1"/>
  <c r="W9" i="5"/>
  <c r="X9" i="5" s="1"/>
  <c r="AD9" i="8"/>
  <c r="AE9" i="8" s="1"/>
  <c r="AF9" i="8" s="1"/>
  <c r="BA9" i="8"/>
  <c r="BB9" i="8" s="1"/>
  <c r="BC9" i="8" s="1"/>
  <c r="BD9" i="8" s="1"/>
  <c r="Y9" i="5" l="1"/>
  <c r="Z9" i="5" s="1"/>
  <c r="AA9" i="5" s="1"/>
  <c r="BP9" i="5"/>
  <c r="BQ9" i="5" s="1"/>
  <c r="AG9" i="8"/>
  <c r="AH9" i="8" s="1"/>
  <c r="AB9" i="5" l="1"/>
  <c r="AC9" i="5" s="1"/>
  <c r="AD9" i="5" s="1"/>
  <c r="AE9" i="5" s="1"/>
  <c r="AF9" i="5" s="1"/>
  <c r="AG9" i="5" s="1"/>
  <c r="AH9" i="5" s="1"/>
  <c r="BR9" i="5"/>
  <c r="BS9" i="5" s="1"/>
  <c r="BT9" i="5" s="1"/>
  <c r="BU9" i="5" s="1"/>
  <c r="BV9" i="5" s="1"/>
  <c r="BW9" i="5" s="1"/>
  <c r="BX9" i="5" s="1"/>
  <c r="BY9" i="5" s="1"/>
  <c r="BZ9" i="5" s="1"/>
  <c r="AI9" i="5" l="1"/>
  <c r="AK9" i="5" s="1"/>
  <c r="AL9" i="5" l="1"/>
  <c r="AM9" i="5" s="1"/>
  <c r="AN9" i="5" l="1"/>
  <c r="AO9" i="5" s="1"/>
  <c r="AP9" i="5" s="1"/>
  <c r="AQ9" i="5" l="1"/>
  <c r="AR9" i="5" s="1"/>
  <c r="AS9" i="5" l="1"/>
  <c r="AT9" i="5" s="1"/>
  <c r="AU9" i="5" s="1"/>
  <c r="AV9" i="5" s="1"/>
  <c r="AW9" i="5" s="1"/>
  <c r="AX9" i="5" s="1"/>
  <c r="AY9" i="5" s="1"/>
  <c r="AZ9" i="5" s="1"/>
  <c r="BA9" i="5" s="1"/>
  <c r="BB9" i="5" s="1"/>
  <c r="BC9" i="5" s="1"/>
  <c r="BD9" i="5" s="1"/>
  <c r="BE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rcano</author>
    <author>Zoraida Palacio Martinez</author>
    <author>Mauricio Jose Rocha Zapata</author>
  </authors>
  <commentList>
    <comment ref="A10" authorId="0" shapeId="0" xr:uid="{00000000-0006-0000-0000-000001000000}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10" authorId="0" shapeId="0" xr:uid="{00000000-0006-0000-0000-000002000000}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E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Zoraida Palacio Martinez:</t>
        </r>
        <r>
          <rPr>
            <sz val="9"/>
            <color indexed="81"/>
            <rFont val="Tahoma"/>
            <family val="2"/>
          </rPr>
          <t xml:space="preserve">
Número real de estudiantes proyectados de acuerdo al periodo anterior</t>
        </r>
      </text>
    </comment>
    <comment ref="G26" authorId="2" shapeId="0" xr:uid="{00000000-0006-0000-0000-000004000000}">
      <text>
        <r>
          <rPr>
            <b/>
            <sz val="9"/>
            <color indexed="81"/>
            <rFont val="Tahoma"/>
            <charset val="1"/>
          </rPr>
          <t>Mauricio Jose Rocha Zapata:</t>
        </r>
        <r>
          <rPr>
            <sz val="9"/>
            <color indexed="81"/>
            <rFont val="Tahoma"/>
            <charset val="1"/>
          </rPr>
          <t xml:space="preserve">
Solo por el mes de febrero se tomaran clases en la sede central salon Gris.</t>
        </r>
      </text>
    </comment>
    <comment ref="G27" authorId="2" shapeId="0" xr:uid="{00000000-0006-0000-0000-000005000000}">
      <text>
        <r>
          <rPr>
            <b/>
            <sz val="9"/>
            <color indexed="81"/>
            <rFont val="Tahoma"/>
            <charset val="1"/>
          </rPr>
          <t>Mauricio Jose Rocha Zapata:</t>
        </r>
        <r>
          <rPr>
            <sz val="9"/>
            <color indexed="81"/>
            <rFont val="Tahoma"/>
            <charset val="1"/>
          </rPr>
          <t xml:space="preserve">
Solo por el mes de febrero se tomaran clases en la sede central salon Gris.</t>
        </r>
      </text>
    </comment>
    <comment ref="G41" authorId="2" shapeId="0" xr:uid="{00000000-0006-0000-0000-000006000000}">
      <text>
        <r>
          <rPr>
            <b/>
            <sz val="9"/>
            <color indexed="81"/>
            <rFont val="Tahoma"/>
            <charset val="1"/>
          </rPr>
          <t>Mauricio Jose Rocha Zapata:</t>
        </r>
        <r>
          <rPr>
            <sz val="9"/>
            <color indexed="81"/>
            <rFont val="Tahoma"/>
            <charset val="1"/>
          </rPr>
          <t xml:space="preserve">
Solo por el mes de febrero se tomaran clases en la sede central salon Gris.</t>
        </r>
      </text>
    </comment>
    <comment ref="K44" authorId="2" shapeId="0" xr:uid="{00000000-0006-0000-0000-000007000000}">
      <text>
        <r>
          <rPr>
            <b/>
            <sz val="9"/>
            <color indexed="81"/>
            <rFont val="Tahoma"/>
            <charset val="1"/>
          </rPr>
          <t>Mauricio Jose Rocha Zapata:</t>
        </r>
        <r>
          <rPr>
            <sz val="9"/>
            <color indexed="81"/>
            <rFont val="Tahoma"/>
            <charset val="1"/>
          </rPr>
          <t xml:space="preserve">
Se realizara induccion a practicas.
</t>
        </r>
      </text>
    </comment>
    <comment ref="G45" authorId="2" shapeId="0" xr:uid="{00000000-0006-0000-0000-000008000000}">
      <text>
        <r>
          <rPr>
            <b/>
            <sz val="9"/>
            <color indexed="81"/>
            <rFont val="Tahoma"/>
            <charset val="1"/>
          </rPr>
          <t>Mauricio Jose Rocha Zapata:</t>
        </r>
        <r>
          <rPr>
            <sz val="9"/>
            <color indexed="81"/>
            <rFont val="Tahoma"/>
            <charset val="1"/>
          </rPr>
          <t xml:space="preserve">
Solo por el mes de febrero se tomaran clases en la sede central salon Gris.</t>
        </r>
      </text>
    </comment>
    <comment ref="A61" authorId="0" shapeId="0" xr:uid="{00000000-0006-0000-0000-000009000000}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61" authorId="0" shapeId="0" xr:uid="{00000000-0006-0000-0000-00000A000000}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E61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Zoraida Palacio Martinez:</t>
        </r>
        <r>
          <rPr>
            <sz val="9"/>
            <color indexed="81"/>
            <rFont val="Tahoma"/>
            <family val="2"/>
          </rPr>
          <t xml:space="preserve">
Número real de estudiantes proyectados de acuerdo al periodo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rcano</author>
  </authors>
  <commentList>
    <comment ref="A10" authorId="0" shapeId="0" xr:uid="{00000000-0006-0000-0100-000001000000}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10" authorId="0" shapeId="0" xr:uid="{00000000-0006-0000-0100-000002000000}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A75" authorId="0" shapeId="0" xr:uid="{00000000-0006-0000-0100-000004000000}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75" authorId="0" shapeId="0" xr:uid="{00000000-0006-0000-0100-000005000000}">
      <text>
        <r>
          <rPr>
            <sz val="8"/>
            <color indexed="81"/>
            <rFont val="Tahoma"/>
            <family val="2"/>
          </rPr>
          <t>Colocar codigo de asignatura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rcano</author>
    <author>Zoraida Palacio Martinez</author>
  </authors>
  <commentList>
    <comment ref="A10" authorId="0" shapeId="0" xr:uid="{00000000-0006-0000-0200-000001000000}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10" authorId="0" shapeId="0" xr:uid="{00000000-0006-0000-0200-000002000000}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E1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Zoraida Palacio Martinez:</t>
        </r>
        <r>
          <rPr>
            <sz val="9"/>
            <color indexed="81"/>
            <rFont val="Tahoma"/>
            <family val="2"/>
          </rPr>
          <t xml:space="preserve">
Número real de estudiantes proyectados de acuerdo al periodo anterior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rcano</author>
    <author>Zoraida Palacio Martinez</author>
  </authors>
  <commentList>
    <comment ref="A10" authorId="0" shapeId="0" xr:uid="{00000000-0006-0000-0300-000001000000}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10" authorId="0" shapeId="0" xr:uid="{00000000-0006-0000-0300-000002000000}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E10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Zoraida Palacio Martinez:</t>
        </r>
        <r>
          <rPr>
            <sz val="9"/>
            <color indexed="81"/>
            <rFont val="Tahoma"/>
            <family val="2"/>
          </rPr>
          <t xml:space="preserve">
Número real de estudiantes proyectados de acuerdo al periodo anterior</t>
        </r>
      </text>
    </comment>
  </commentList>
</comments>
</file>

<file path=xl/sharedStrings.xml><?xml version="1.0" encoding="utf-8"?>
<sst xmlns="http://schemas.openxmlformats.org/spreadsheetml/2006/main" count="2480" uniqueCount="205">
  <si>
    <t>Grupo</t>
  </si>
  <si>
    <t>PROGRAMACIÓN ACADÉMICA DE HORARIOS</t>
  </si>
  <si>
    <t>DOC-CDO-F-44</t>
  </si>
  <si>
    <t>Facultad:</t>
  </si>
  <si>
    <t>Programa Académico:</t>
  </si>
  <si>
    <t>Código Asignatura</t>
  </si>
  <si>
    <t>Nombre Asignatura</t>
  </si>
  <si>
    <t>Profesor a Cargo</t>
  </si>
  <si>
    <t>No. Estud.</t>
  </si>
  <si>
    <t>Aula</t>
  </si>
  <si>
    <t>Lunes</t>
  </si>
  <si>
    <t>Martes</t>
  </si>
  <si>
    <t>Miércoles</t>
  </si>
  <si>
    <t>Jueves</t>
  </si>
  <si>
    <t>Viernes</t>
  </si>
  <si>
    <t>Sábado</t>
  </si>
  <si>
    <t>V - En prueba</t>
  </si>
  <si>
    <t>No. Horas</t>
  </si>
  <si>
    <t>TD</t>
  </si>
  <si>
    <t>TID</t>
  </si>
  <si>
    <t>HORAS</t>
  </si>
  <si>
    <t>FD495001</t>
  </si>
  <si>
    <t>Introducción a la Salud Pública</t>
  </si>
  <si>
    <t>FD495006</t>
  </si>
  <si>
    <t>Ciencia Tecnología y Desarrollo</t>
  </si>
  <si>
    <t>FD495003</t>
  </si>
  <si>
    <t>Principios de Administración</t>
  </si>
  <si>
    <t>FD495004</t>
  </si>
  <si>
    <t>Comunicación y Lenguaje</t>
  </si>
  <si>
    <t>FD495005</t>
  </si>
  <si>
    <t>Cátedra Institucional UNIAJC</t>
  </si>
  <si>
    <t>FD495002</t>
  </si>
  <si>
    <t>Matemática I</t>
  </si>
  <si>
    <t>SPA</t>
  </si>
  <si>
    <t>EF</t>
  </si>
  <si>
    <t>FD495012</t>
  </si>
  <si>
    <t>Iniciativa Empresarial</t>
  </si>
  <si>
    <t>FD495010</t>
  </si>
  <si>
    <t>Contabilidad I</t>
  </si>
  <si>
    <t>FD495009</t>
  </si>
  <si>
    <t>Administración en Salud I</t>
  </si>
  <si>
    <t>FD495008</t>
  </si>
  <si>
    <t>Matemática II</t>
  </si>
  <si>
    <t>FD495011</t>
  </si>
  <si>
    <t>Constitución Política e Instituciones</t>
  </si>
  <si>
    <t>FD495007</t>
  </si>
  <si>
    <t>Salud y Medio Ambiente</t>
  </si>
  <si>
    <t>FD495013</t>
  </si>
  <si>
    <t>Fundamentos de Epidemiología</t>
  </si>
  <si>
    <t>FD495015</t>
  </si>
  <si>
    <t>Administración en Salud II</t>
  </si>
  <si>
    <t>FD495014</t>
  </si>
  <si>
    <t>Estadística I</t>
  </si>
  <si>
    <t>FD495016</t>
  </si>
  <si>
    <t>Microeconomía</t>
  </si>
  <si>
    <t>FD495017</t>
  </si>
  <si>
    <t>Contabilidad II</t>
  </si>
  <si>
    <t>FD495018</t>
  </si>
  <si>
    <t xml:space="preserve">Legislación Empresarial y Laboral </t>
  </si>
  <si>
    <t>FD495020</t>
  </si>
  <si>
    <t>Estadística II</t>
  </si>
  <si>
    <t>FD495019</t>
  </si>
  <si>
    <t>Indicadores Hospitalarios</t>
  </si>
  <si>
    <t>FD495021</t>
  </si>
  <si>
    <t>Estrategia y Planeación</t>
  </si>
  <si>
    <t>FD495022</t>
  </si>
  <si>
    <t>Macroeconomía</t>
  </si>
  <si>
    <t>FD495023</t>
  </si>
  <si>
    <t>Costos en Salud</t>
  </si>
  <si>
    <t>FD495024</t>
  </si>
  <si>
    <t>Seguridad Social y Salud</t>
  </si>
  <si>
    <t>FD495025</t>
  </si>
  <si>
    <t>Epidemiología Aplicada</t>
  </si>
  <si>
    <t>FD495026</t>
  </si>
  <si>
    <t>Métodos de Optimización Aplicados a la Salud</t>
  </si>
  <si>
    <t>FD495027</t>
  </si>
  <si>
    <t>Administración del Talento Humano</t>
  </si>
  <si>
    <t>FD495028</t>
  </si>
  <si>
    <t>Economía de la Salud</t>
  </si>
  <si>
    <t>FD495029</t>
  </si>
  <si>
    <t>Presupuestos en Salud</t>
  </si>
  <si>
    <t>FD495030</t>
  </si>
  <si>
    <t>Sociología de la Salud</t>
  </si>
  <si>
    <t>FD495031</t>
  </si>
  <si>
    <t>Políticas y Sistemas de Salud</t>
  </si>
  <si>
    <t>FD495032</t>
  </si>
  <si>
    <t>Administración Clínica y Hospitalaria</t>
  </si>
  <si>
    <t>FD495033</t>
  </si>
  <si>
    <t>Principios de Farmacoeconomía</t>
  </si>
  <si>
    <t>FD495034</t>
  </si>
  <si>
    <t>Facturación en Salud</t>
  </si>
  <si>
    <t>FD495035</t>
  </si>
  <si>
    <t xml:space="preserve">Epistemología </t>
  </si>
  <si>
    <t>FD495037</t>
  </si>
  <si>
    <t>Gerencia de Recursos Físicos y Medicamentos</t>
  </si>
  <si>
    <t>FD495038</t>
  </si>
  <si>
    <t>Evaluación y Gestión de Proyectos de Salud</t>
  </si>
  <si>
    <t>FD495039</t>
  </si>
  <si>
    <t>Finanzas de la Salud</t>
  </si>
  <si>
    <t>FD495040</t>
  </si>
  <si>
    <t>Fundamentos de Mercadeo</t>
  </si>
  <si>
    <t>FD495058</t>
  </si>
  <si>
    <t>FD495041</t>
  </si>
  <si>
    <t>Ética</t>
  </si>
  <si>
    <t>FD495047</t>
  </si>
  <si>
    <t>Planeación de la Investigación</t>
  </si>
  <si>
    <t>FD495059</t>
  </si>
  <si>
    <t>FD495045</t>
  </si>
  <si>
    <t>Investigación de Mercados</t>
  </si>
  <si>
    <t>FD495046</t>
  </si>
  <si>
    <t>Responsabilidad Social Empresarial</t>
  </si>
  <si>
    <t>FD495043</t>
  </si>
  <si>
    <t>Gestión Integral en Salud y Ambiente</t>
  </si>
  <si>
    <t>FD495044</t>
  </si>
  <si>
    <t>Auditoria en Salud I</t>
  </si>
  <si>
    <t>FD495049</t>
  </si>
  <si>
    <t>Práctica Profesional I</t>
  </si>
  <si>
    <t>FD495054</t>
  </si>
  <si>
    <t>Práctica Profesional II</t>
  </si>
  <si>
    <t>FD495050</t>
  </si>
  <si>
    <t>Auditoria en Salud II</t>
  </si>
  <si>
    <t>FD495051</t>
  </si>
  <si>
    <t>Seminario de Trabajo de Grado I</t>
  </si>
  <si>
    <t>FD495055</t>
  </si>
  <si>
    <t>Seminario de Trabajo de Grado II</t>
  </si>
  <si>
    <t>S3496</t>
  </si>
  <si>
    <t>Legislación Empresarial y Laboral</t>
  </si>
  <si>
    <t>S3495</t>
  </si>
  <si>
    <t>S8495</t>
  </si>
  <si>
    <t>FD495060</t>
  </si>
  <si>
    <t>FD495061</t>
  </si>
  <si>
    <t>BLOQUE</t>
  </si>
  <si>
    <t>6:30 - 9:30</t>
  </si>
  <si>
    <t>6:30 - 8:30</t>
  </si>
  <si>
    <t>FACULTAD DE EDUCACIÓN A DISTANCIA Y VIRTUAL</t>
  </si>
  <si>
    <t>ADMINISTRACIÓN EN SALUD</t>
  </si>
  <si>
    <r>
      <rPr>
        <b/>
        <sz val="12"/>
        <rFont val="Arial"/>
        <family val="2"/>
      </rPr>
      <t>Electiva Profesional IV</t>
    </r>
    <r>
      <rPr>
        <sz val="12"/>
        <rFont val="Arial"/>
        <family val="2"/>
      </rPr>
      <t>: Planeación Estratégica en la Gestión de la Salud II</t>
    </r>
  </si>
  <si>
    <r>
      <rPr>
        <b/>
        <sz val="12"/>
        <rFont val="Arial"/>
        <family val="2"/>
      </rPr>
      <t>Electiva Profesional V:</t>
    </r>
    <r>
      <rPr>
        <sz val="12"/>
        <rFont val="Arial"/>
        <family val="2"/>
      </rPr>
      <t xml:space="preserve"> Marketing en los Servicios de Salud I</t>
    </r>
  </si>
  <si>
    <t>7:30 - 9:30</t>
  </si>
  <si>
    <t>FACULTAD DE EDUCACIUÓN A DISTANCIA Y VIRTUAL</t>
  </si>
  <si>
    <t>S10495</t>
  </si>
  <si>
    <t>FD495062</t>
  </si>
  <si>
    <r>
      <rPr>
        <b/>
        <sz val="12"/>
        <rFont val="Arial"/>
        <family val="2"/>
      </rPr>
      <t>Electiva Profesional VI</t>
    </r>
    <r>
      <rPr>
        <sz val="12"/>
        <rFont val="Arial"/>
        <family val="2"/>
      </rPr>
      <t>: Marketing en los Servicios de Salud II</t>
    </r>
  </si>
  <si>
    <t>7:30 - 10:30</t>
  </si>
  <si>
    <t>DOCENTE</t>
  </si>
  <si>
    <t>CA</t>
  </si>
  <si>
    <t>CO</t>
  </si>
  <si>
    <t>CB</t>
  </si>
  <si>
    <r>
      <rPr>
        <b/>
        <sz val="12"/>
        <rFont val="Arial"/>
        <family val="2"/>
      </rPr>
      <t>Electiva Profesional III</t>
    </r>
    <r>
      <rPr>
        <sz val="12"/>
        <rFont val="Arial"/>
        <family val="2"/>
      </rPr>
      <t>: Modelos de Productividad en las Organizaciones de Salud</t>
    </r>
  </si>
  <si>
    <r>
      <rPr>
        <b/>
        <sz val="12"/>
        <rFont val="Arial"/>
        <family val="2"/>
      </rPr>
      <t>Electiva Profesional II:</t>
    </r>
    <r>
      <rPr>
        <sz val="12"/>
        <rFont val="Arial"/>
        <family val="2"/>
      </rPr>
      <t xml:space="preserve"> La Calidad Total en las Organizaciones de Salud</t>
    </r>
  </si>
  <si>
    <r>
      <rPr>
        <b/>
        <sz val="12"/>
        <rFont val="Arial"/>
        <family val="2"/>
      </rPr>
      <t>Electiva Profesional III:</t>
    </r>
    <r>
      <rPr>
        <sz val="12"/>
        <rFont val="Arial"/>
        <family val="2"/>
      </rPr>
      <t>Modelos de Productividad en las Organizaciones de Salud</t>
    </r>
  </si>
  <si>
    <t>FCE</t>
  </si>
  <si>
    <t>B1493</t>
  </si>
  <si>
    <t>Miercoles</t>
  </si>
  <si>
    <t>3495B</t>
  </si>
  <si>
    <t>S4495</t>
  </si>
  <si>
    <t>S7495</t>
  </si>
  <si>
    <t xml:space="preserve">AVANCE Y CULMINACION OPCION A GRADO. </t>
  </si>
  <si>
    <r>
      <t xml:space="preserve">Sede: </t>
    </r>
    <r>
      <rPr>
        <b/>
        <sz val="10"/>
        <color theme="1"/>
        <rFont val="Arial"/>
        <family val="2"/>
      </rPr>
      <t>NORTE</t>
    </r>
  </si>
  <si>
    <r>
      <t xml:space="preserve">Jornada: </t>
    </r>
    <r>
      <rPr>
        <b/>
        <sz val="11"/>
        <rFont val="Arial"/>
        <family val="2"/>
      </rPr>
      <t>NOCTURNA</t>
    </r>
  </si>
  <si>
    <r>
      <t xml:space="preserve">Periodo Académico: </t>
    </r>
    <r>
      <rPr>
        <b/>
        <sz val="11"/>
        <rFont val="Arial"/>
        <family val="2"/>
      </rPr>
      <t>2020-1</t>
    </r>
  </si>
  <si>
    <r>
      <t xml:space="preserve">Sede: </t>
    </r>
    <r>
      <rPr>
        <b/>
        <sz val="10"/>
        <color theme="1"/>
        <rFont val="Arial"/>
        <family val="2"/>
      </rPr>
      <t>SUR</t>
    </r>
  </si>
  <si>
    <r>
      <t xml:space="preserve">Sede: </t>
    </r>
    <r>
      <rPr>
        <b/>
        <sz val="11"/>
        <color theme="1"/>
        <rFont val="Arial"/>
        <family val="2"/>
      </rPr>
      <t>SUR</t>
    </r>
  </si>
  <si>
    <r>
      <t xml:space="preserve">Jornada: </t>
    </r>
    <r>
      <rPr>
        <b/>
        <sz val="11"/>
        <rFont val="Arial"/>
        <family val="2"/>
      </rPr>
      <t>FIN DE SEMANA</t>
    </r>
  </si>
  <si>
    <r>
      <t xml:space="preserve">Jornada: </t>
    </r>
    <r>
      <rPr>
        <b/>
        <sz val="11"/>
        <rFont val="Arial"/>
        <family val="2"/>
      </rPr>
      <t>DIURNA</t>
    </r>
  </si>
  <si>
    <r>
      <t xml:space="preserve">Jornada: </t>
    </r>
    <r>
      <rPr>
        <b/>
        <sz val="11"/>
        <rFont val="Arial"/>
        <family val="2"/>
      </rPr>
      <t>VIRTUAL</t>
    </r>
  </si>
  <si>
    <r>
      <t xml:space="preserve">Sede: </t>
    </r>
    <r>
      <rPr>
        <b/>
        <sz val="10"/>
        <color theme="1"/>
        <rFont val="Arial"/>
        <family val="2"/>
      </rPr>
      <t>VIRTUAL</t>
    </r>
  </si>
  <si>
    <t>VIRTUAL</t>
  </si>
  <si>
    <t>ECTRO</t>
  </si>
  <si>
    <r>
      <rPr>
        <b/>
        <sz val="12"/>
        <rFont val="Arial"/>
        <family val="2"/>
      </rPr>
      <t>Electiva Profesional I:</t>
    </r>
    <r>
      <rPr>
        <sz val="12"/>
        <rFont val="Arial"/>
        <family val="2"/>
      </rPr>
      <t xml:space="preserve"> Planeación Estratégica en la Gestión de la Salud I</t>
    </r>
  </si>
  <si>
    <t>FD495057</t>
  </si>
  <si>
    <t>IND.</t>
  </si>
  <si>
    <r>
      <rPr>
        <b/>
        <sz val="12"/>
        <rFont val="Arial"/>
        <family val="2"/>
      </rPr>
      <t>Electiva Profesional VI:</t>
    </r>
    <r>
      <rPr>
        <sz val="12"/>
        <rFont val="Arial"/>
        <family val="2"/>
      </rPr>
      <t xml:space="preserve"> Marketing en los Servicios de Salud II</t>
    </r>
  </si>
  <si>
    <r>
      <t xml:space="preserve">Periodo Académico: </t>
    </r>
    <r>
      <rPr>
        <b/>
        <sz val="11"/>
        <rFont val="Arial"/>
        <family val="2"/>
      </rPr>
      <t>2020-2</t>
    </r>
  </si>
  <si>
    <t>AGOSTO</t>
  </si>
  <si>
    <t>SEPTIEMBRE</t>
  </si>
  <si>
    <t>OCTUBRE</t>
  </si>
  <si>
    <t>NOVIEMBRE</t>
  </si>
  <si>
    <t>DICIEMBRE</t>
  </si>
  <si>
    <t>FEDV</t>
  </si>
  <si>
    <t>viernes</t>
  </si>
  <si>
    <t>FCSH</t>
  </si>
  <si>
    <t>2493B</t>
  </si>
  <si>
    <t xml:space="preserve">Periodo Académico: </t>
  </si>
  <si>
    <t xml:space="preserve">Jornada: </t>
  </si>
  <si>
    <t>2020-2</t>
  </si>
  <si>
    <t>FIN DE SEMANA</t>
  </si>
  <si>
    <t>NORTE</t>
  </si>
  <si>
    <t xml:space="preserve">Sede: </t>
  </si>
  <si>
    <t>4495B</t>
  </si>
  <si>
    <t>S5495</t>
  </si>
  <si>
    <t>S3495B</t>
  </si>
  <si>
    <t>PVU</t>
  </si>
  <si>
    <t>11:00 - 2:00</t>
  </si>
  <si>
    <t>3:00 - 6:00</t>
  </si>
  <si>
    <t>3:00 - 5:00</t>
  </si>
  <si>
    <t>FD495065</t>
  </si>
  <si>
    <t>E-Sinc-1</t>
  </si>
  <si>
    <t>E-Sinc-2</t>
  </si>
  <si>
    <t>E-Sinc-3</t>
  </si>
  <si>
    <t>E-Sinc-4</t>
  </si>
  <si>
    <t>E-Sinc-5</t>
  </si>
  <si>
    <t>E-Sinc-6</t>
  </si>
  <si>
    <r>
      <rPr>
        <b/>
        <sz val="12"/>
        <rFont val="Arial"/>
        <family val="2"/>
      </rPr>
      <t>Electiva Profesional III</t>
    </r>
    <r>
      <rPr>
        <sz val="12"/>
        <rFont val="Arial"/>
        <family val="2"/>
      </rPr>
      <t>: Gestión Financiera en Servicios de Salud I</t>
    </r>
  </si>
  <si>
    <t>10:00 - 1:00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</si>
</sst>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1"/>
      <color rgb="FFB2A1C7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 Black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rgb="FFB2A1C7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52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36C0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9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2" fillId="4" borderId="11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2" fillId="4" borderId="1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2" fillId="5" borderId="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10" fillId="0" borderId="27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2" fillId="5" borderId="4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30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2" fillId="4" borderId="11" xfId="0" applyNumberFormat="1" applyFont="1" applyFill="1" applyBorder="1" applyAlignment="1">
      <alignment horizontal="center" vertical="center"/>
    </xf>
    <xf numFmtId="0" fontId="22" fillId="4" borderId="12" xfId="0" applyNumberFormat="1" applyFont="1" applyFill="1" applyBorder="1" applyAlignment="1">
      <alignment horizontal="center" vertical="center" wrapText="1"/>
    </xf>
    <xf numFmtId="0" fontId="22" fillId="4" borderId="12" xfId="0" applyNumberFormat="1" applyFont="1" applyFill="1" applyBorder="1" applyAlignment="1">
      <alignment horizontal="center" vertical="center"/>
    </xf>
    <xf numFmtId="0" fontId="22" fillId="5" borderId="37" xfId="0" applyNumberFormat="1" applyFont="1" applyFill="1" applyBorder="1" applyAlignment="1">
      <alignment horizontal="center" vertical="center"/>
    </xf>
    <xf numFmtId="0" fontId="22" fillId="5" borderId="37" xfId="1" applyFont="1" applyFill="1" applyBorder="1" applyAlignment="1">
      <alignment horizontal="center" vertical="center"/>
    </xf>
    <xf numFmtId="0" fontId="22" fillId="5" borderId="36" xfId="0" applyNumberFormat="1" applyFont="1" applyFill="1" applyBorder="1" applyAlignment="1">
      <alignment horizontal="center" vertical="center"/>
    </xf>
    <xf numFmtId="0" fontId="22" fillId="5" borderId="38" xfId="0" applyNumberFormat="1" applyFont="1" applyFill="1" applyBorder="1" applyAlignment="1">
      <alignment horizontal="center" vertical="center"/>
    </xf>
    <xf numFmtId="0" fontId="22" fillId="5" borderId="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2" fillId="5" borderId="52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2" fillId="5" borderId="49" xfId="0" applyNumberFormat="1" applyFont="1" applyFill="1" applyBorder="1" applyAlignment="1">
      <alignment horizontal="center" vertical="center"/>
    </xf>
    <xf numFmtId="0" fontId="22" fillId="5" borderId="53" xfId="0" applyNumberFormat="1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2" borderId="23" xfId="0" applyFont="1" applyFill="1" applyBorder="1"/>
    <xf numFmtId="0" fontId="16" fillId="0" borderId="23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wrapText="1"/>
    </xf>
    <xf numFmtId="0" fontId="16" fillId="2" borderId="21" xfId="0" applyFont="1" applyFill="1" applyBorder="1" applyAlignment="1">
      <alignment horizontal="center" wrapText="1"/>
    </xf>
    <xf numFmtId="0" fontId="16" fillId="2" borderId="2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2" borderId="2" xfId="0" applyFont="1" applyFill="1" applyBorder="1" applyAlignment="1"/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/>
    <xf numFmtId="0" fontId="16" fillId="0" borderId="18" xfId="0" applyFont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wrapText="1"/>
    </xf>
    <xf numFmtId="0" fontId="16" fillId="2" borderId="38" xfId="0" applyFont="1" applyFill="1" applyBorder="1" applyAlignment="1">
      <alignment horizontal="center" wrapText="1"/>
    </xf>
    <xf numFmtId="0" fontId="16" fillId="2" borderId="62" xfId="0" applyFont="1" applyFill="1" applyBorder="1" applyAlignment="1">
      <alignment horizontal="center" wrapText="1"/>
    </xf>
    <xf numFmtId="0" fontId="16" fillId="2" borderId="30" xfId="0" applyFont="1" applyFill="1" applyBorder="1" applyAlignment="1">
      <alignment horizontal="center" wrapText="1"/>
    </xf>
    <xf numFmtId="0" fontId="16" fillId="2" borderId="51" xfId="0" applyFont="1" applyFill="1" applyBorder="1" applyAlignment="1">
      <alignment horizontal="center" wrapText="1"/>
    </xf>
    <xf numFmtId="0" fontId="16" fillId="2" borderId="50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4" fillId="0" borderId="64" xfId="0" applyFont="1" applyFill="1" applyBorder="1"/>
    <xf numFmtId="0" fontId="10" fillId="2" borderId="62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6" fillId="2" borderId="21" xfId="0" applyNumberFormat="1" applyFont="1" applyFill="1" applyBorder="1" applyAlignment="1">
      <alignment horizontal="center" wrapText="1"/>
    </xf>
    <xf numFmtId="0" fontId="16" fillId="2" borderId="30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 applyAlignment="1">
      <alignment horizontal="center" wrapText="1"/>
    </xf>
    <xf numFmtId="16" fontId="16" fillId="2" borderId="21" xfId="0" applyNumberFormat="1" applyFont="1" applyFill="1" applyBorder="1" applyAlignment="1">
      <alignment horizontal="center" vertical="center"/>
    </xf>
    <xf numFmtId="0" fontId="16" fillId="2" borderId="30" xfId="0" applyNumberFormat="1" applyFont="1" applyFill="1" applyBorder="1" applyAlignment="1">
      <alignment horizontal="center" vertical="center"/>
    </xf>
    <xf numFmtId="0" fontId="7" fillId="8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/>
    </xf>
    <xf numFmtId="0" fontId="7" fillId="0" borderId="0" xfId="0" applyFont="1"/>
    <xf numFmtId="0" fontId="12" fillId="5" borderId="66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2" fillId="6" borderId="2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2" fillId="5" borderId="15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/>
    <xf numFmtId="0" fontId="9" fillId="2" borderId="1" xfId="0" applyFont="1" applyFill="1" applyBorder="1"/>
    <xf numFmtId="0" fontId="9" fillId="0" borderId="1" xfId="0" applyFont="1" applyBorder="1"/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6" borderId="17" xfId="0" applyFont="1" applyFill="1" applyBorder="1"/>
    <xf numFmtId="0" fontId="9" fillId="6" borderId="2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5" borderId="29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9" fillId="0" borderId="21" xfId="0" applyFont="1" applyBorder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55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5" borderId="0" xfId="0" applyNumberFormat="1" applyFont="1" applyFill="1" applyBorder="1" applyAlignment="1">
      <alignment horizontal="center" vertical="center"/>
    </xf>
    <xf numFmtId="0" fontId="12" fillId="5" borderId="4" xfId="0" applyNumberFormat="1" applyFont="1" applyFill="1" applyBorder="1" applyAlignment="1">
      <alignment horizontal="center" vertical="center"/>
    </xf>
    <xf numFmtId="0" fontId="12" fillId="5" borderId="5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2" fillId="6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5" borderId="68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28" fillId="0" borderId="0" xfId="0" applyFont="1"/>
    <xf numFmtId="0" fontId="20" fillId="2" borderId="1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9" fillId="6" borderId="1" xfId="0" applyFont="1" applyFill="1" applyBorder="1"/>
    <xf numFmtId="0" fontId="19" fillId="6" borderId="2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9" fillId="2" borderId="17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/>
    </xf>
    <xf numFmtId="0" fontId="9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vertical="center" wrapText="1"/>
    </xf>
    <xf numFmtId="0" fontId="16" fillId="6" borderId="34" xfId="0" applyFont="1" applyFill="1" applyBorder="1" applyAlignment="1">
      <alignment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vertical="center" wrapText="1"/>
    </xf>
    <xf numFmtId="0" fontId="20" fillId="6" borderId="6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0" fillId="2" borderId="23" xfId="0" applyFont="1" applyFill="1" applyBorder="1" applyAlignment="1"/>
    <xf numFmtId="0" fontId="16" fillId="6" borderId="42" xfId="0" applyFont="1" applyFill="1" applyBorder="1" applyAlignment="1">
      <alignment horizontal="center" vertical="center" wrapText="1"/>
    </xf>
    <xf numFmtId="0" fontId="16" fillId="6" borderId="61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6" fillId="6" borderId="75" xfId="0" applyFont="1" applyFill="1" applyBorder="1" applyAlignment="1">
      <alignment horizontal="center" vertical="center"/>
    </xf>
    <xf numFmtId="0" fontId="16" fillId="6" borderId="76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2" borderId="74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10" fillId="2" borderId="7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22" fillId="4" borderId="2" xfId="0" applyNumberFormat="1" applyFont="1" applyFill="1" applyBorder="1" applyAlignment="1">
      <alignment horizontal="center" vertical="center" wrapText="1"/>
    </xf>
    <xf numFmtId="0" fontId="22" fillId="4" borderId="4" xfId="0" applyNumberFormat="1" applyFont="1" applyFill="1" applyBorder="1" applyAlignment="1">
      <alignment horizontal="center" vertical="center" wrapText="1"/>
    </xf>
    <xf numFmtId="0" fontId="12" fillId="4" borderId="28" xfId="0" applyNumberFormat="1" applyFont="1" applyFill="1" applyBorder="1" applyAlignment="1">
      <alignment horizontal="center" vertical="center" wrapText="1"/>
    </xf>
    <xf numFmtId="0" fontId="12" fillId="4" borderId="47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9" borderId="63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9" borderId="73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2" fillId="4" borderId="58" xfId="0" applyNumberFormat="1" applyFont="1" applyFill="1" applyBorder="1" applyAlignment="1">
      <alignment horizontal="center" vertical="center" wrapText="1"/>
    </xf>
    <xf numFmtId="0" fontId="22" fillId="4" borderId="59" xfId="0" applyNumberFormat="1" applyFont="1" applyFill="1" applyBorder="1" applyAlignment="1">
      <alignment horizontal="center" vertical="center" wrapText="1"/>
    </xf>
    <xf numFmtId="0" fontId="22" fillId="4" borderId="60" xfId="0" applyNumberFormat="1" applyFont="1" applyFill="1" applyBorder="1" applyAlignment="1">
      <alignment horizontal="center" vertical="center" wrapText="1"/>
    </xf>
    <xf numFmtId="0" fontId="22" fillId="4" borderId="18" xfId="0" applyNumberFormat="1" applyFont="1" applyFill="1" applyBorder="1" applyAlignment="1">
      <alignment horizontal="center" vertical="center" wrapText="1"/>
    </xf>
    <xf numFmtId="0" fontId="22" fillId="4" borderId="21" xfId="0" applyNumberFormat="1" applyFont="1" applyFill="1" applyBorder="1" applyAlignment="1">
      <alignment horizontal="center" vertical="center" wrapText="1"/>
    </xf>
    <xf numFmtId="0" fontId="22" fillId="4" borderId="3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2" fillId="4" borderId="17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2" fillId="4" borderId="14" xfId="0" applyNumberFormat="1" applyFont="1" applyFill="1" applyBorder="1" applyAlignment="1">
      <alignment horizontal="center" vertical="center" wrapText="1"/>
    </xf>
    <xf numFmtId="0" fontId="22" fillId="4" borderId="15" xfId="0" applyNumberFormat="1" applyFont="1" applyFill="1" applyBorder="1" applyAlignment="1">
      <alignment horizontal="center" vertical="center" wrapText="1"/>
    </xf>
    <xf numFmtId="0" fontId="22" fillId="4" borderId="27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6" fillId="9" borderId="33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4" fillId="4" borderId="58" xfId="0" applyNumberFormat="1" applyFont="1" applyFill="1" applyBorder="1" applyAlignment="1">
      <alignment horizontal="center" vertical="center" wrapText="1"/>
    </xf>
    <xf numFmtId="0" fontId="24" fillId="4" borderId="59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58964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03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58964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420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67"/>
  <sheetViews>
    <sheetView topLeftCell="A4" zoomScale="80" zoomScaleNormal="80" workbookViewId="0">
      <pane xSplit="4" ySplit="7" topLeftCell="E55" activePane="bottomRight" state="frozen"/>
      <selection activeCell="A4" sqref="A4"/>
      <selection pane="topRight" activeCell="E4" sqref="E4"/>
      <selection pane="bottomLeft" activeCell="A11" sqref="A11"/>
      <selection pane="bottomRight" activeCell="D62" sqref="D62:D66"/>
    </sheetView>
  </sheetViews>
  <sheetFormatPr baseColWidth="10" defaultRowHeight="15" x14ac:dyDescent="0.2"/>
  <cols>
    <col min="1" max="1" width="11.42578125" style="2"/>
    <col min="2" max="2" width="16.7109375" style="2" customWidth="1"/>
    <col min="3" max="3" width="33.42578125" style="2" bestFit="1" customWidth="1"/>
    <col min="4" max="4" width="30.5703125" style="2" bestFit="1" customWidth="1"/>
    <col min="5" max="6" width="12.42578125" style="2" customWidth="1"/>
    <col min="7" max="7" width="12.5703125" style="2" customWidth="1"/>
    <col min="8" max="19" width="9" style="2" customWidth="1"/>
    <col min="20" max="95" width="9.140625" style="2" customWidth="1"/>
    <col min="96" max="96" width="12.140625" style="2" customWidth="1"/>
    <col min="97" max="97" width="12.85546875" style="296" customWidth="1"/>
    <col min="98" max="105" width="9.140625" style="2" customWidth="1"/>
    <col min="106" max="249" width="11.42578125" style="2"/>
    <col min="250" max="250" width="16.7109375" style="2" customWidth="1"/>
    <col min="251" max="251" width="20.28515625" style="2" customWidth="1"/>
    <col min="252" max="252" width="18.7109375" style="2" customWidth="1"/>
    <col min="253" max="253" width="17" style="2" customWidth="1"/>
    <col min="254" max="254" width="16.5703125" style="2" customWidth="1"/>
    <col min="255" max="255" width="11.42578125" style="2"/>
    <col min="256" max="256" width="12.42578125" style="2" customWidth="1"/>
    <col min="257" max="505" width="11.42578125" style="2"/>
    <col min="506" max="506" width="16.7109375" style="2" customWidth="1"/>
    <col min="507" max="507" width="20.28515625" style="2" customWidth="1"/>
    <col min="508" max="508" width="18.7109375" style="2" customWidth="1"/>
    <col min="509" max="509" width="17" style="2" customWidth="1"/>
    <col min="510" max="510" width="16.5703125" style="2" customWidth="1"/>
    <col min="511" max="511" width="11.42578125" style="2"/>
    <col min="512" max="512" width="12.42578125" style="2" customWidth="1"/>
    <col min="513" max="761" width="11.42578125" style="2"/>
    <col min="762" max="762" width="16.7109375" style="2" customWidth="1"/>
    <col min="763" max="763" width="20.28515625" style="2" customWidth="1"/>
    <col min="764" max="764" width="18.7109375" style="2" customWidth="1"/>
    <col min="765" max="765" width="17" style="2" customWidth="1"/>
    <col min="766" max="766" width="16.5703125" style="2" customWidth="1"/>
    <col min="767" max="767" width="11.42578125" style="2"/>
    <col min="768" max="768" width="12.42578125" style="2" customWidth="1"/>
    <col min="769" max="1017" width="11.42578125" style="2"/>
    <col min="1018" max="1018" width="16.7109375" style="2" customWidth="1"/>
    <col min="1019" max="1019" width="20.28515625" style="2" customWidth="1"/>
    <col min="1020" max="1020" width="18.7109375" style="2" customWidth="1"/>
    <col min="1021" max="1021" width="17" style="2" customWidth="1"/>
    <col min="1022" max="1022" width="16.5703125" style="2" customWidth="1"/>
    <col min="1023" max="1023" width="11.42578125" style="2"/>
    <col min="1024" max="1024" width="12.42578125" style="2" customWidth="1"/>
    <col min="1025" max="1273" width="11.42578125" style="2"/>
    <col min="1274" max="1274" width="16.7109375" style="2" customWidth="1"/>
    <col min="1275" max="1275" width="20.28515625" style="2" customWidth="1"/>
    <col min="1276" max="1276" width="18.7109375" style="2" customWidth="1"/>
    <col min="1277" max="1277" width="17" style="2" customWidth="1"/>
    <col min="1278" max="1278" width="16.5703125" style="2" customWidth="1"/>
    <col min="1279" max="1279" width="11.42578125" style="2"/>
    <col min="1280" max="1280" width="12.42578125" style="2" customWidth="1"/>
    <col min="1281" max="1529" width="11.42578125" style="2"/>
    <col min="1530" max="1530" width="16.7109375" style="2" customWidth="1"/>
    <col min="1531" max="1531" width="20.28515625" style="2" customWidth="1"/>
    <col min="1532" max="1532" width="18.7109375" style="2" customWidth="1"/>
    <col min="1533" max="1533" width="17" style="2" customWidth="1"/>
    <col min="1534" max="1534" width="16.5703125" style="2" customWidth="1"/>
    <col min="1535" max="1535" width="11.42578125" style="2"/>
    <col min="1536" max="1536" width="12.42578125" style="2" customWidth="1"/>
    <col min="1537" max="1785" width="11.42578125" style="2"/>
    <col min="1786" max="1786" width="16.7109375" style="2" customWidth="1"/>
    <col min="1787" max="1787" width="20.28515625" style="2" customWidth="1"/>
    <col min="1788" max="1788" width="18.7109375" style="2" customWidth="1"/>
    <col min="1789" max="1789" width="17" style="2" customWidth="1"/>
    <col min="1790" max="1790" width="16.5703125" style="2" customWidth="1"/>
    <col min="1791" max="1791" width="11.42578125" style="2"/>
    <col min="1792" max="1792" width="12.42578125" style="2" customWidth="1"/>
    <col min="1793" max="2041" width="11.42578125" style="2"/>
    <col min="2042" max="2042" width="16.7109375" style="2" customWidth="1"/>
    <col min="2043" max="2043" width="20.28515625" style="2" customWidth="1"/>
    <col min="2044" max="2044" width="18.7109375" style="2" customWidth="1"/>
    <col min="2045" max="2045" width="17" style="2" customWidth="1"/>
    <col min="2046" max="2046" width="16.5703125" style="2" customWidth="1"/>
    <col min="2047" max="2047" width="11.42578125" style="2"/>
    <col min="2048" max="2048" width="12.42578125" style="2" customWidth="1"/>
    <col min="2049" max="2297" width="11.42578125" style="2"/>
    <col min="2298" max="2298" width="16.7109375" style="2" customWidth="1"/>
    <col min="2299" max="2299" width="20.28515625" style="2" customWidth="1"/>
    <col min="2300" max="2300" width="18.7109375" style="2" customWidth="1"/>
    <col min="2301" max="2301" width="17" style="2" customWidth="1"/>
    <col min="2302" max="2302" width="16.5703125" style="2" customWidth="1"/>
    <col min="2303" max="2303" width="11.42578125" style="2"/>
    <col min="2304" max="2304" width="12.42578125" style="2" customWidth="1"/>
    <col min="2305" max="2553" width="11.42578125" style="2"/>
    <col min="2554" max="2554" width="16.7109375" style="2" customWidth="1"/>
    <col min="2555" max="2555" width="20.28515625" style="2" customWidth="1"/>
    <col min="2556" max="2556" width="18.7109375" style="2" customWidth="1"/>
    <col min="2557" max="2557" width="17" style="2" customWidth="1"/>
    <col min="2558" max="2558" width="16.5703125" style="2" customWidth="1"/>
    <col min="2559" max="2559" width="11.42578125" style="2"/>
    <col min="2560" max="2560" width="12.42578125" style="2" customWidth="1"/>
    <col min="2561" max="2809" width="11.42578125" style="2"/>
    <col min="2810" max="2810" width="16.7109375" style="2" customWidth="1"/>
    <col min="2811" max="2811" width="20.28515625" style="2" customWidth="1"/>
    <col min="2812" max="2812" width="18.7109375" style="2" customWidth="1"/>
    <col min="2813" max="2813" width="17" style="2" customWidth="1"/>
    <col min="2814" max="2814" width="16.5703125" style="2" customWidth="1"/>
    <col min="2815" max="2815" width="11.42578125" style="2"/>
    <col min="2816" max="2816" width="12.42578125" style="2" customWidth="1"/>
    <col min="2817" max="3065" width="11.42578125" style="2"/>
    <col min="3066" max="3066" width="16.7109375" style="2" customWidth="1"/>
    <col min="3067" max="3067" width="20.28515625" style="2" customWidth="1"/>
    <col min="3068" max="3068" width="18.7109375" style="2" customWidth="1"/>
    <col min="3069" max="3069" width="17" style="2" customWidth="1"/>
    <col min="3070" max="3070" width="16.5703125" style="2" customWidth="1"/>
    <col min="3071" max="3071" width="11.42578125" style="2"/>
    <col min="3072" max="3072" width="12.42578125" style="2" customWidth="1"/>
    <col min="3073" max="3321" width="11.42578125" style="2"/>
    <col min="3322" max="3322" width="16.7109375" style="2" customWidth="1"/>
    <col min="3323" max="3323" width="20.28515625" style="2" customWidth="1"/>
    <col min="3324" max="3324" width="18.7109375" style="2" customWidth="1"/>
    <col min="3325" max="3325" width="17" style="2" customWidth="1"/>
    <col min="3326" max="3326" width="16.5703125" style="2" customWidth="1"/>
    <col min="3327" max="3327" width="11.42578125" style="2"/>
    <col min="3328" max="3328" width="12.42578125" style="2" customWidth="1"/>
    <col min="3329" max="3577" width="11.42578125" style="2"/>
    <col min="3578" max="3578" width="16.7109375" style="2" customWidth="1"/>
    <col min="3579" max="3579" width="20.28515625" style="2" customWidth="1"/>
    <col min="3580" max="3580" width="18.7109375" style="2" customWidth="1"/>
    <col min="3581" max="3581" width="17" style="2" customWidth="1"/>
    <col min="3582" max="3582" width="16.5703125" style="2" customWidth="1"/>
    <col min="3583" max="3583" width="11.42578125" style="2"/>
    <col min="3584" max="3584" width="12.42578125" style="2" customWidth="1"/>
    <col min="3585" max="3833" width="11.42578125" style="2"/>
    <col min="3834" max="3834" width="16.7109375" style="2" customWidth="1"/>
    <col min="3835" max="3835" width="20.28515625" style="2" customWidth="1"/>
    <col min="3836" max="3836" width="18.7109375" style="2" customWidth="1"/>
    <col min="3837" max="3837" width="17" style="2" customWidth="1"/>
    <col min="3838" max="3838" width="16.5703125" style="2" customWidth="1"/>
    <col min="3839" max="3839" width="11.42578125" style="2"/>
    <col min="3840" max="3840" width="12.42578125" style="2" customWidth="1"/>
    <col min="3841" max="4089" width="11.42578125" style="2"/>
    <col min="4090" max="4090" width="16.7109375" style="2" customWidth="1"/>
    <col min="4091" max="4091" width="20.28515625" style="2" customWidth="1"/>
    <col min="4092" max="4092" width="18.7109375" style="2" customWidth="1"/>
    <col min="4093" max="4093" width="17" style="2" customWidth="1"/>
    <col min="4094" max="4094" width="16.5703125" style="2" customWidth="1"/>
    <col min="4095" max="4095" width="11.42578125" style="2"/>
    <col min="4096" max="4096" width="12.42578125" style="2" customWidth="1"/>
    <col min="4097" max="4345" width="11.42578125" style="2"/>
    <col min="4346" max="4346" width="16.7109375" style="2" customWidth="1"/>
    <col min="4347" max="4347" width="20.28515625" style="2" customWidth="1"/>
    <col min="4348" max="4348" width="18.7109375" style="2" customWidth="1"/>
    <col min="4349" max="4349" width="17" style="2" customWidth="1"/>
    <col min="4350" max="4350" width="16.5703125" style="2" customWidth="1"/>
    <col min="4351" max="4351" width="11.42578125" style="2"/>
    <col min="4352" max="4352" width="12.42578125" style="2" customWidth="1"/>
    <col min="4353" max="4601" width="11.42578125" style="2"/>
    <col min="4602" max="4602" width="16.7109375" style="2" customWidth="1"/>
    <col min="4603" max="4603" width="20.28515625" style="2" customWidth="1"/>
    <col min="4604" max="4604" width="18.7109375" style="2" customWidth="1"/>
    <col min="4605" max="4605" width="17" style="2" customWidth="1"/>
    <col min="4606" max="4606" width="16.5703125" style="2" customWidth="1"/>
    <col min="4607" max="4607" width="11.42578125" style="2"/>
    <col min="4608" max="4608" width="12.42578125" style="2" customWidth="1"/>
    <col min="4609" max="4857" width="11.42578125" style="2"/>
    <col min="4858" max="4858" width="16.7109375" style="2" customWidth="1"/>
    <col min="4859" max="4859" width="20.28515625" style="2" customWidth="1"/>
    <col min="4860" max="4860" width="18.7109375" style="2" customWidth="1"/>
    <col min="4861" max="4861" width="17" style="2" customWidth="1"/>
    <col min="4862" max="4862" width="16.5703125" style="2" customWidth="1"/>
    <col min="4863" max="4863" width="11.42578125" style="2"/>
    <col min="4864" max="4864" width="12.42578125" style="2" customWidth="1"/>
    <col min="4865" max="5113" width="11.42578125" style="2"/>
    <col min="5114" max="5114" width="16.7109375" style="2" customWidth="1"/>
    <col min="5115" max="5115" width="20.28515625" style="2" customWidth="1"/>
    <col min="5116" max="5116" width="18.7109375" style="2" customWidth="1"/>
    <col min="5117" max="5117" width="17" style="2" customWidth="1"/>
    <col min="5118" max="5118" width="16.5703125" style="2" customWidth="1"/>
    <col min="5119" max="5119" width="11.42578125" style="2"/>
    <col min="5120" max="5120" width="12.42578125" style="2" customWidth="1"/>
    <col min="5121" max="5369" width="11.42578125" style="2"/>
    <col min="5370" max="5370" width="16.7109375" style="2" customWidth="1"/>
    <col min="5371" max="5371" width="20.28515625" style="2" customWidth="1"/>
    <col min="5372" max="5372" width="18.7109375" style="2" customWidth="1"/>
    <col min="5373" max="5373" width="17" style="2" customWidth="1"/>
    <col min="5374" max="5374" width="16.5703125" style="2" customWidth="1"/>
    <col min="5375" max="5375" width="11.42578125" style="2"/>
    <col min="5376" max="5376" width="12.42578125" style="2" customWidth="1"/>
    <col min="5377" max="5625" width="11.42578125" style="2"/>
    <col min="5626" max="5626" width="16.7109375" style="2" customWidth="1"/>
    <col min="5627" max="5627" width="20.28515625" style="2" customWidth="1"/>
    <col min="5628" max="5628" width="18.7109375" style="2" customWidth="1"/>
    <col min="5629" max="5629" width="17" style="2" customWidth="1"/>
    <col min="5630" max="5630" width="16.5703125" style="2" customWidth="1"/>
    <col min="5631" max="5631" width="11.42578125" style="2"/>
    <col min="5632" max="5632" width="12.42578125" style="2" customWidth="1"/>
    <col min="5633" max="5881" width="11.42578125" style="2"/>
    <col min="5882" max="5882" width="16.7109375" style="2" customWidth="1"/>
    <col min="5883" max="5883" width="20.28515625" style="2" customWidth="1"/>
    <col min="5884" max="5884" width="18.7109375" style="2" customWidth="1"/>
    <col min="5885" max="5885" width="17" style="2" customWidth="1"/>
    <col min="5886" max="5886" width="16.5703125" style="2" customWidth="1"/>
    <col min="5887" max="5887" width="11.42578125" style="2"/>
    <col min="5888" max="5888" width="12.42578125" style="2" customWidth="1"/>
    <col min="5889" max="6137" width="11.42578125" style="2"/>
    <col min="6138" max="6138" width="16.7109375" style="2" customWidth="1"/>
    <col min="6139" max="6139" width="20.28515625" style="2" customWidth="1"/>
    <col min="6140" max="6140" width="18.7109375" style="2" customWidth="1"/>
    <col min="6141" max="6141" width="17" style="2" customWidth="1"/>
    <col min="6142" max="6142" width="16.5703125" style="2" customWidth="1"/>
    <col min="6143" max="6143" width="11.42578125" style="2"/>
    <col min="6144" max="6144" width="12.42578125" style="2" customWidth="1"/>
    <col min="6145" max="6393" width="11.42578125" style="2"/>
    <col min="6394" max="6394" width="16.7109375" style="2" customWidth="1"/>
    <col min="6395" max="6395" width="20.28515625" style="2" customWidth="1"/>
    <col min="6396" max="6396" width="18.7109375" style="2" customWidth="1"/>
    <col min="6397" max="6397" width="17" style="2" customWidth="1"/>
    <col min="6398" max="6398" width="16.5703125" style="2" customWidth="1"/>
    <col min="6399" max="6399" width="11.42578125" style="2"/>
    <col min="6400" max="6400" width="12.42578125" style="2" customWidth="1"/>
    <col min="6401" max="6649" width="11.42578125" style="2"/>
    <col min="6650" max="6650" width="16.7109375" style="2" customWidth="1"/>
    <col min="6651" max="6651" width="20.28515625" style="2" customWidth="1"/>
    <col min="6652" max="6652" width="18.7109375" style="2" customWidth="1"/>
    <col min="6653" max="6653" width="17" style="2" customWidth="1"/>
    <col min="6654" max="6654" width="16.5703125" style="2" customWidth="1"/>
    <col min="6655" max="6655" width="11.42578125" style="2"/>
    <col min="6656" max="6656" width="12.42578125" style="2" customWidth="1"/>
    <col min="6657" max="6905" width="11.42578125" style="2"/>
    <col min="6906" max="6906" width="16.7109375" style="2" customWidth="1"/>
    <col min="6907" max="6907" width="20.28515625" style="2" customWidth="1"/>
    <col min="6908" max="6908" width="18.7109375" style="2" customWidth="1"/>
    <col min="6909" max="6909" width="17" style="2" customWidth="1"/>
    <col min="6910" max="6910" width="16.5703125" style="2" customWidth="1"/>
    <col min="6911" max="6911" width="11.42578125" style="2"/>
    <col min="6912" max="6912" width="12.42578125" style="2" customWidth="1"/>
    <col min="6913" max="7161" width="11.42578125" style="2"/>
    <col min="7162" max="7162" width="16.7109375" style="2" customWidth="1"/>
    <col min="7163" max="7163" width="20.28515625" style="2" customWidth="1"/>
    <col min="7164" max="7164" width="18.7109375" style="2" customWidth="1"/>
    <col min="7165" max="7165" width="17" style="2" customWidth="1"/>
    <col min="7166" max="7166" width="16.5703125" style="2" customWidth="1"/>
    <col min="7167" max="7167" width="11.42578125" style="2"/>
    <col min="7168" max="7168" width="12.42578125" style="2" customWidth="1"/>
    <col min="7169" max="7417" width="11.42578125" style="2"/>
    <col min="7418" max="7418" width="16.7109375" style="2" customWidth="1"/>
    <col min="7419" max="7419" width="20.28515625" style="2" customWidth="1"/>
    <col min="7420" max="7420" width="18.7109375" style="2" customWidth="1"/>
    <col min="7421" max="7421" width="17" style="2" customWidth="1"/>
    <col min="7422" max="7422" width="16.5703125" style="2" customWidth="1"/>
    <col min="7423" max="7423" width="11.42578125" style="2"/>
    <col min="7424" max="7424" width="12.42578125" style="2" customWidth="1"/>
    <col min="7425" max="7673" width="11.42578125" style="2"/>
    <col min="7674" max="7674" width="16.7109375" style="2" customWidth="1"/>
    <col min="7675" max="7675" width="20.28515625" style="2" customWidth="1"/>
    <col min="7676" max="7676" width="18.7109375" style="2" customWidth="1"/>
    <col min="7677" max="7677" width="17" style="2" customWidth="1"/>
    <col min="7678" max="7678" width="16.5703125" style="2" customWidth="1"/>
    <col min="7679" max="7679" width="11.42578125" style="2"/>
    <col min="7680" max="7680" width="12.42578125" style="2" customWidth="1"/>
    <col min="7681" max="7929" width="11.42578125" style="2"/>
    <col min="7930" max="7930" width="16.7109375" style="2" customWidth="1"/>
    <col min="7931" max="7931" width="20.28515625" style="2" customWidth="1"/>
    <col min="7932" max="7932" width="18.7109375" style="2" customWidth="1"/>
    <col min="7933" max="7933" width="17" style="2" customWidth="1"/>
    <col min="7934" max="7934" width="16.5703125" style="2" customWidth="1"/>
    <col min="7935" max="7935" width="11.42578125" style="2"/>
    <col min="7936" max="7936" width="12.42578125" style="2" customWidth="1"/>
    <col min="7937" max="8185" width="11.42578125" style="2"/>
    <col min="8186" max="8186" width="16.7109375" style="2" customWidth="1"/>
    <col min="8187" max="8187" width="20.28515625" style="2" customWidth="1"/>
    <col min="8188" max="8188" width="18.7109375" style="2" customWidth="1"/>
    <col min="8189" max="8189" width="17" style="2" customWidth="1"/>
    <col min="8190" max="8190" width="16.5703125" style="2" customWidth="1"/>
    <col min="8191" max="8191" width="11.42578125" style="2"/>
    <col min="8192" max="8192" width="12.42578125" style="2" customWidth="1"/>
    <col min="8193" max="8441" width="11.42578125" style="2"/>
    <col min="8442" max="8442" width="16.7109375" style="2" customWidth="1"/>
    <col min="8443" max="8443" width="20.28515625" style="2" customWidth="1"/>
    <col min="8444" max="8444" width="18.7109375" style="2" customWidth="1"/>
    <col min="8445" max="8445" width="17" style="2" customWidth="1"/>
    <col min="8446" max="8446" width="16.5703125" style="2" customWidth="1"/>
    <col min="8447" max="8447" width="11.42578125" style="2"/>
    <col min="8448" max="8448" width="12.42578125" style="2" customWidth="1"/>
    <col min="8449" max="8697" width="11.42578125" style="2"/>
    <col min="8698" max="8698" width="16.7109375" style="2" customWidth="1"/>
    <col min="8699" max="8699" width="20.28515625" style="2" customWidth="1"/>
    <col min="8700" max="8700" width="18.7109375" style="2" customWidth="1"/>
    <col min="8701" max="8701" width="17" style="2" customWidth="1"/>
    <col min="8702" max="8702" width="16.5703125" style="2" customWidth="1"/>
    <col min="8703" max="8703" width="11.42578125" style="2"/>
    <col min="8704" max="8704" width="12.42578125" style="2" customWidth="1"/>
    <col min="8705" max="8953" width="11.42578125" style="2"/>
    <col min="8954" max="8954" width="16.7109375" style="2" customWidth="1"/>
    <col min="8955" max="8955" width="20.28515625" style="2" customWidth="1"/>
    <col min="8956" max="8956" width="18.7109375" style="2" customWidth="1"/>
    <col min="8957" max="8957" width="17" style="2" customWidth="1"/>
    <col min="8958" max="8958" width="16.5703125" style="2" customWidth="1"/>
    <col min="8959" max="8959" width="11.42578125" style="2"/>
    <col min="8960" max="8960" width="12.42578125" style="2" customWidth="1"/>
    <col min="8961" max="9209" width="11.42578125" style="2"/>
    <col min="9210" max="9210" width="16.7109375" style="2" customWidth="1"/>
    <col min="9211" max="9211" width="20.28515625" style="2" customWidth="1"/>
    <col min="9212" max="9212" width="18.7109375" style="2" customWidth="1"/>
    <col min="9213" max="9213" width="17" style="2" customWidth="1"/>
    <col min="9214" max="9214" width="16.5703125" style="2" customWidth="1"/>
    <col min="9215" max="9215" width="11.42578125" style="2"/>
    <col min="9216" max="9216" width="12.42578125" style="2" customWidth="1"/>
    <col min="9217" max="9465" width="11.42578125" style="2"/>
    <col min="9466" max="9466" width="16.7109375" style="2" customWidth="1"/>
    <col min="9467" max="9467" width="20.28515625" style="2" customWidth="1"/>
    <col min="9468" max="9468" width="18.7109375" style="2" customWidth="1"/>
    <col min="9469" max="9469" width="17" style="2" customWidth="1"/>
    <col min="9470" max="9470" width="16.5703125" style="2" customWidth="1"/>
    <col min="9471" max="9471" width="11.42578125" style="2"/>
    <col min="9472" max="9472" width="12.42578125" style="2" customWidth="1"/>
    <col min="9473" max="9721" width="11.42578125" style="2"/>
    <col min="9722" max="9722" width="16.7109375" style="2" customWidth="1"/>
    <col min="9723" max="9723" width="20.28515625" style="2" customWidth="1"/>
    <col min="9724" max="9724" width="18.7109375" style="2" customWidth="1"/>
    <col min="9725" max="9725" width="17" style="2" customWidth="1"/>
    <col min="9726" max="9726" width="16.5703125" style="2" customWidth="1"/>
    <col min="9727" max="9727" width="11.42578125" style="2"/>
    <col min="9728" max="9728" width="12.42578125" style="2" customWidth="1"/>
    <col min="9729" max="9977" width="11.42578125" style="2"/>
    <col min="9978" max="9978" width="16.7109375" style="2" customWidth="1"/>
    <col min="9979" max="9979" width="20.28515625" style="2" customWidth="1"/>
    <col min="9980" max="9980" width="18.7109375" style="2" customWidth="1"/>
    <col min="9981" max="9981" width="17" style="2" customWidth="1"/>
    <col min="9982" max="9982" width="16.5703125" style="2" customWidth="1"/>
    <col min="9983" max="9983" width="11.42578125" style="2"/>
    <col min="9984" max="9984" width="12.42578125" style="2" customWidth="1"/>
    <col min="9985" max="10233" width="11.42578125" style="2"/>
    <col min="10234" max="10234" width="16.7109375" style="2" customWidth="1"/>
    <col min="10235" max="10235" width="20.28515625" style="2" customWidth="1"/>
    <col min="10236" max="10236" width="18.7109375" style="2" customWidth="1"/>
    <col min="10237" max="10237" width="17" style="2" customWidth="1"/>
    <col min="10238" max="10238" width="16.5703125" style="2" customWidth="1"/>
    <col min="10239" max="10239" width="11.42578125" style="2"/>
    <col min="10240" max="10240" width="12.42578125" style="2" customWidth="1"/>
    <col min="10241" max="10489" width="11.42578125" style="2"/>
    <col min="10490" max="10490" width="16.7109375" style="2" customWidth="1"/>
    <col min="10491" max="10491" width="20.28515625" style="2" customWidth="1"/>
    <col min="10492" max="10492" width="18.7109375" style="2" customWidth="1"/>
    <col min="10493" max="10493" width="17" style="2" customWidth="1"/>
    <col min="10494" max="10494" width="16.5703125" style="2" customWidth="1"/>
    <col min="10495" max="10495" width="11.42578125" style="2"/>
    <col min="10496" max="10496" width="12.42578125" style="2" customWidth="1"/>
    <col min="10497" max="10745" width="11.42578125" style="2"/>
    <col min="10746" max="10746" width="16.7109375" style="2" customWidth="1"/>
    <col min="10747" max="10747" width="20.28515625" style="2" customWidth="1"/>
    <col min="10748" max="10748" width="18.7109375" style="2" customWidth="1"/>
    <col min="10749" max="10749" width="17" style="2" customWidth="1"/>
    <col min="10750" max="10750" width="16.5703125" style="2" customWidth="1"/>
    <col min="10751" max="10751" width="11.42578125" style="2"/>
    <col min="10752" max="10752" width="12.42578125" style="2" customWidth="1"/>
    <col min="10753" max="11001" width="11.42578125" style="2"/>
    <col min="11002" max="11002" width="16.7109375" style="2" customWidth="1"/>
    <col min="11003" max="11003" width="20.28515625" style="2" customWidth="1"/>
    <col min="11004" max="11004" width="18.7109375" style="2" customWidth="1"/>
    <col min="11005" max="11005" width="17" style="2" customWidth="1"/>
    <col min="11006" max="11006" width="16.5703125" style="2" customWidth="1"/>
    <col min="11007" max="11007" width="11.42578125" style="2"/>
    <col min="11008" max="11008" width="12.42578125" style="2" customWidth="1"/>
    <col min="11009" max="11257" width="11.42578125" style="2"/>
    <col min="11258" max="11258" width="16.7109375" style="2" customWidth="1"/>
    <col min="11259" max="11259" width="20.28515625" style="2" customWidth="1"/>
    <col min="11260" max="11260" width="18.7109375" style="2" customWidth="1"/>
    <col min="11261" max="11261" width="17" style="2" customWidth="1"/>
    <col min="11262" max="11262" width="16.5703125" style="2" customWidth="1"/>
    <col min="11263" max="11263" width="11.42578125" style="2"/>
    <col min="11264" max="11264" width="12.42578125" style="2" customWidth="1"/>
    <col min="11265" max="11513" width="11.42578125" style="2"/>
    <col min="11514" max="11514" width="16.7109375" style="2" customWidth="1"/>
    <col min="11515" max="11515" width="20.28515625" style="2" customWidth="1"/>
    <col min="11516" max="11516" width="18.7109375" style="2" customWidth="1"/>
    <col min="11517" max="11517" width="17" style="2" customWidth="1"/>
    <col min="11518" max="11518" width="16.5703125" style="2" customWidth="1"/>
    <col min="11519" max="11519" width="11.42578125" style="2"/>
    <col min="11520" max="11520" width="12.42578125" style="2" customWidth="1"/>
    <col min="11521" max="11769" width="11.42578125" style="2"/>
    <col min="11770" max="11770" width="16.7109375" style="2" customWidth="1"/>
    <col min="11771" max="11771" width="20.28515625" style="2" customWidth="1"/>
    <col min="11772" max="11772" width="18.7109375" style="2" customWidth="1"/>
    <col min="11773" max="11773" width="17" style="2" customWidth="1"/>
    <col min="11774" max="11774" width="16.5703125" style="2" customWidth="1"/>
    <col min="11775" max="11775" width="11.42578125" style="2"/>
    <col min="11776" max="11776" width="12.42578125" style="2" customWidth="1"/>
    <col min="11777" max="12025" width="11.42578125" style="2"/>
    <col min="12026" max="12026" width="16.7109375" style="2" customWidth="1"/>
    <col min="12027" max="12027" width="20.28515625" style="2" customWidth="1"/>
    <col min="12028" max="12028" width="18.7109375" style="2" customWidth="1"/>
    <col min="12029" max="12029" width="17" style="2" customWidth="1"/>
    <col min="12030" max="12030" width="16.5703125" style="2" customWidth="1"/>
    <col min="12031" max="12031" width="11.42578125" style="2"/>
    <col min="12032" max="12032" width="12.42578125" style="2" customWidth="1"/>
    <col min="12033" max="12281" width="11.42578125" style="2"/>
    <col min="12282" max="12282" width="16.7109375" style="2" customWidth="1"/>
    <col min="12283" max="12283" width="20.28515625" style="2" customWidth="1"/>
    <col min="12284" max="12284" width="18.7109375" style="2" customWidth="1"/>
    <col min="12285" max="12285" width="17" style="2" customWidth="1"/>
    <col min="12286" max="12286" width="16.5703125" style="2" customWidth="1"/>
    <col min="12287" max="12287" width="11.42578125" style="2"/>
    <col min="12288" max="12288" width="12.42578125" style="2" customWidth="1"/>
    <col min="12289" max="12537" width="11.42578125" style="2"/>
    <col min="12538" max="12538" width="16.7109375" style="2" customWidth="1"/>
    <col min="12539" max="12539" width="20.28515625" style="2" customWidth="1"/>
    <col min="12540" max="12540" width="18.7109375" style="2" customWidth="1"/>
    <col min="12541" max="12541" width="17" style="2" customWidth="1"/>
    <col min="12542" max="12542" width="16.5703125" style="2" customWidth="1"/>
    <col min="12543" max="12543" width="11.42578125" style="2"/>
    <col min="12544" max="12544" width="12.42578125" style="2" customWidth="1"/>
    <col min="12545" max="12793" width="11.42578125" style="2"/>
    <col min="12794" max="12794" width="16.7109375" style="2" customWidth="1"/>
    <col min="12795" max="12795" width="20.28515625" style="2" customWidth="1"/>
    <col min="12796" max="12796" width="18.7109375" style="2" customWidth="1"/>
    <col min="12797" max="12797" width="17" style="2" customWidth="1"/>
    <col min="12798" max="12798" width="16.5703125" style="2" customWidth="1"/>
    <col min="12799" max="12799" width="11.42578125" style="2"/>
    <col min="12800" max="12800" width="12.42578125" style="2" customWidth="1"/>
    <col min="12801" max="13049" width="11.42578125" style="2"/>
    <col min="13050" max="13050" width="16.7109375" style="2" customWidth="1"/>
    <col min="13051" max="13051" width="20.28515625" style="2" customWidth="1"/>
    <col min="13052" max="13052" width="18.7109375" style="2" customWidth="1"/>
    <col min="13053" max="13053" width="17" style="2" customWidth="1"/>
    <col min="13054" max="13054" width="16.5703125" style="2" customWidth="1"/>
    <col min="13055" max="13055" width="11.42578125" style="2"/>
    <col min="13056" max="13056" width="12.42578125" style="2" customWidth="1"/>
    <col min="13057" max="13305" width="11.42578125" style="2"/>
    <col min="13306" max="13306" width="16.7109375" style="2" customWidth="1"/>
    <col min="13307" max="13307" width="20.28515625" style="2" customWidth="1"/>
    <col min="13308" max="13308" width="18.7109375" style="2" customWidth="1"/>
    <col min="13309" max="13309" width="17" style="2" customWidth="1"/>
    <col min="13310" max="13310" width="16.5703125" style="2" customWidth="1"/>
    <col min="13311" max="13311" width="11.42578125" style="2"/>
    <col min="13312" max="13312" width="12.42578125" style="2" customWidth="1"/>
    <col min="13313" max="13561" width="11.42578125" style="2"/>
    <col min="13562" max="13562" width="16.7109375" style="2" customWidth="1"/>
    <col min="13563" max="13563" width="20.28515625" style="2" customWidth="1"/>
    <col min="13564" max="13564" width="18.7109375" style="2" customWidth="1"/>
    <col min="13565" max="13565" width="17" style="2" customWidth="1"/>
    <col min="13566" max="13566" width="16.5703125" style="2" customWidth="1"/>
    <col min="13567" max="13567" width="11.42578125" style="2"/>
    <col min="13568" max="13568" width="12.42578125" style="2" customWidth="1"/>
    <col min="13569" max="13817" width="11.42578125" style="2"/>
    <col min="13818" max="13818" width="16.7109375" style="2" customWidth="1"/>
    <col min="13819" max="13819" width="20.28515625" style="2" customWidth="1"/>
    <col min="13820" max="13820" width="18.7109375" style="2" customWidth="1"/>
    <col min="13821" max="13821" width="17" style="2" customWidth="1"/>
    <col min="13822" max="13822" width="16.5703125" style="2" customWidth="1"/>
    <col min="13823" max="13823" width="11.42578125" style="2"/>
    <col min="13824" max="13824" width="12.42578125" style="2" customWidth="1"/>
    <col min="13825" max="14073" width="11.42578125" style="2"/>
    <col min="14074" max="14074" width="16.7109375" style="2" customWidth="1"/>
    <col min="14075" max="14075" width="20.28515625" style="2" customWidth="1"/>
    <col min="14076" max="14076" width="18.7109375" style="2" customWidth="1"/>
    <col min="14077" max="14077" width="17" style="2" customWidth="1"/>
    <col min="14078" max="14078" width="16.5703125" style="2" customWidth="1"/>
    <col min="14079" max="14079" width="11.42578125" style="2"/>
    <col min="14080" max="14080" width="12.42578125" style="2" customWidth="1"/>
    <col min="14081" max="14329" width="11.42578125" style="2"/>
    <col min="14330" max="14330" width="16.7109375" style="2" customWidth="1"/>
    <col min="14331" max="14331" width="20.28515625" style="2" customWidth="1"/>
    <col min="14332" max="14332" width="18.7109375" style="2" customWidth="1"/>
    <col min="14333" max="14333" width="17" style="2" customWidth="1"/>
    <col min="14334" max="14334" width="16.5703125" style="2" customWidth="1"/>
    <col min="14335" max="14335" width="11.42578125" style="2"/>
    <col min="14336" max="14336" width="12.42578125" style="2" customWidth="1"/>
    <col min="14337" max="14585" width="11.42578125" style="2"/>
    <col min="14586" max="14586" width="16.7109375" style="2" customWidth="1"/>
    <col min="14587" max="14587" width="20.28515625" style="2" customWidth="1"/>
    <col min="14588" max="14588" width="18.7109375" style="2" customWidth="1"/>
    <col min="14589" max="14589" width="17" style="2" customWidth="1"/>
    <col min="14590" max="14590" width="16.5703125" style="2" customWidth="1"/>
    <col min="14591" max="14591" width="11.42578125" style="2"/>
    <col min="14592" max="14592" width="12.42578125" style="2" customWidth="1"/>
    <col min="14593" max="14841" width="11.42578125" style="2"/>
    <col min="14842" max="14842" width="16.7109375" style="2" customWidth="1"/>
    <col min="14843" max="14843" width="20.28515625" style="2" customWidth="1"/>
    <col min="14844" max="14844" width="18.7109375" style="2" customWidth="1"/>
    <col min="14845" max="14845" width="17" style="2" customWidth="1"/>
    <col min="14846" max="14846" width="16.5703125" style="2" customWidth="1"/>
    <col min="14847" max="14847" width="11.42578125" style="2"/>
    <col min="14848" max="14848" width="12.42578125" style="2" customWidth="1"/>
    <col min="14849" max="15097" width="11.42578125" style="2"/>
    <col min="15098" max="15098" width="16.7109375" style="2" customWidth="1"/>
    <col min="15099" max="15099" width="20.28515625" style="2" customWidth="1"/>
    <col min="15100" max="15100" width="18.7109375" style="2" customWidth="1"/>
    <col min="15101" max="15101" width="17" style="2" customWidth="1"/>
    <col min="15102" max="15102" width="16.5703125" style="2" customWidth="1"/>
    <col min="15103" max="15103" width="11.42578125" style="2"/>
    <col min="15104" max="15104" width="12.42578125" style="2" customWidth="1"/>
    <col min="15105" max="15353" width="11.42578125" style="2"/>
    <col min="15354" max="15354" width="16.7109375" style="2" customWidth="1"/>
    <col min="15355" max="15355" width="20.28515625" style="2" customWidth="1"/>
    <col min="15356" max="15356" width="18.7109375" style="2" customWidth="1"/>
    <col min="15357" max="15357" width="17" style="2" customWidth="1"/>
    <col min="15358" max="15358" width="16.5703125" style="2" customWidth="1"/>
    <col min="15359" max="15359" width="11.42578125" style="2"/>
    <col min="15360" max="15360" width="12.42578125" style="2" customWidth="1"/>
    <col min="15361" max="15609" width="11.42578125" style="2"/>
    <col min="15610" max="15610" width="16.7109375" style="2" customWidth="1"/>
    <col min="15611" max="15611" width="20.28515625" style="2" customWidth="1"/>
    <col min="15612" max="15612" width="18.7109375" style="2" customWidth="1"/>
    <col min="15613" max="15613" width="17" style="2" customWidth="1"/>
    <col min="15614" max="15614" width="16.5703125" style="2" customWidth="1"/>
    <col min="15615" max="15615" width="11.42578125" style="2"/>
    <col min="15616" max="15616" width="12.42578125" style="2" customWidth="1"/>
    <col min="15617" max="15865" width="11.42578125" style="2"/>
    <col min="15866" max="15866" width="16.7109375" style="2" customWidth="1"/>
    <col min="15867" max="15867" width="20.28515625" style="2" customWidth="1"/>
    <col min="15868" max="15868" width="18.7109375" style="2" customWidth="1"/>
    <col min="15869" max="15869" width="17" style="2" customWidth="1"/>
    <col min="15870" max="15870" width="16.5703125" style="2" customWidth="1"/>
    <col min="15871" max="15871" width="11.42578125" style="2"/>
    <col min="15872" max="15872" width="12.42578125" style="2" customWidth="1"/>
    <col min="15873" max="16121" width="11.42578125" style="2"/>
    <col min="16122" max="16122" width="16.7109375" style="2" customWidth="1"/>
    <col min="16123" max="16123" width="20.28515625" style="2" customWidth="1"/>
    <col min="16124" max="16124" width="18.7109375" style="2" customWidth="1"/>
    <col min="16125" max="16125" width="17" style="2" customWidth="1"/>
    <col min="16126" max="16126" width="16.5703125" style="2" customWidth="1"/>
    <col min="16127" max="16127" width="11.42578125" style="2"/>
    <col min="16128" max="16128" width="12.42578125" style="2" customWidth="1"/>
    <col min="16129" max="16384" width="11.42578125" style="2"/>
  </cols>
  <sheetData>
    <row r="1" spans="1:97" x14ac:dyDescent="0.2">
      <c r="A1" s="3"/>
      <c r="B1" s="584" t="s">
        <v>1</v>
      </c>
      <c r="C1" s="584"/>
      <c r="D1" s="584"/>
      <c r="E1" s="584"/>
      <c r="F1" s="584"/>
      <c r="G1" s="584"/>
      <c r="H1" s="584"/>
      <c r="I1" s="584"/>
      <c r="J1" s="584"/>
      <c r="K1" s="4" t="s">
        <v>16</v>
      </c>
    </row>
    <row r="2" spans="1:97" x14ac:dyDescent="0.2">
      <c r="A2" s="1"/>
      <c r="B2" s="584"/>
      <c r="C2" s="584"/>
      <c r="D2" s="584"/>
      <c r="E2" s="584"/>
      <c r="F2" s="584"/>
      <c r="G2" s="584"/>
      <c r="H2" s="584"/>
      <c r="I2" s="584"/>
      <c r="J2" s="584"/>
      <c r="K2" s="5" t="s">
        <v>2</v>
      </c>
    </row>
    <row r="3" spans="1:97" x14ac:dyDescent="0.2">
      <c r="A3" s="1"/>
      <c r="B3" s="584"/>
      <c r="C3" s="584"/>
      <c r="D3" s="584"/>
      <c r="E3" s="584"/>
      <c r="F3" s="584"/>
      <c r="G3" s="584"/>
      <c r="H3" s="584"/>
      <c r="I3" s="584"/>
      <c r="J3" s="584"/>
    </row>
    <row r="4" spans="1:97" x14ac:dyDescent="0.2">
      <c r="A4" s="585" t="s">
        <v>3</v>
      </c>
      <c r="B4" s="585"/>
      <c r="C4" s="6" t="s">
        <v>134</v>
      </c>
      <c r="D4" s="6"/>
      <c r="E4" s="7"/>
      <c r="F4" s="7"/>
      <c r="G4" s="409" t="s">
        <v>173</v>
      </c>
      <c r="H4" s="8"/>
      <c r="I4" s="9"/>
      <c r="J4" s="10"/>
    </row>
    <row r="5" spans="1:97" x14ac:dyDescent="0.2">
      <c r="A5" s="585" t="s">
        <v>4</v>
      </c>
      <c r="B5" s="585"/>
      <c r="C5" s="11" t="s">
        <v>135</v>
      </c>
      <c r="D5" s="11"/>
      <c r="E5" s="7"/>
      <c r="F5" s="7"/>
      <c r="G5" s="409" t="s">
        <v>159</v>
      </c>
      <c r="H5" s="12"/>
      <c r="I5" s="12"/>
    </row>
    <row r="6" spans="1:97" x14ac:dyDescent="0.2">
      <c r="G6" s="15" t="s">
        <v>158</v>
      </c>
    </row>
    <row r="7" spans="1:97" ht="15.75" thickBot="1" x14ac:dyDescent="0.25">
      <c r="B7" s="302"/>
      <c r="C7" s="406"/>
      <c r="D7" s="303"/>
    </row>
    <row r="8" spans="1:97" ht="14.85" customHeight="1" thickBot="1" x14ac:dyDescent="0.25">
      <c r="H8" s="590" t="s">
        <v>174</v>
      </c>
      <c r="I8" s="591"/>
      <c r="J8" s="591"/>
      <c r="K8" s="591"/>
      <c r="L8" s="591"/>
      <c r="M8" s="592"/>
      <c r="N8" s="590" t="s">
        <v>175</v>
      </c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I8" s="592"/>
      <c r="AJ8" s="590" t="s">
        <v>176</v>
      </c>
      <c r="AK8" s="591"/>
      <c r="AL8" s="591"/>
      <c r="AM8" s="591"/>
      <c r="AN8" s="591"/>
      <c r="AO8" s="591"/>
      <c r="AP8" s="591"/>
      <c r="AQ8" s="591"/>
      <c r="AR8" s="591"/>
      <c r="AS8" s="591"/>
      <c r="AT8" s="591"/>
      <c r="AU8" s="591"/>
      <c r="AV8" s="591"/>
      <c r="AW8" s="591"/>
      <c r="AX8" s="591"/>
      <c r="AY8" s="591"/>
      <c r="AZ8" s="591"/>
      <c r="BA8" s="591"/>
      <c r="BB8" s="591"/>
      <c r="BC8" s="591"/>
      <c r="BD8" s="591"/>
      <c r="BE8" s="592"/>
      <c r="BF8" s="590" t="s">
        <v>177</v>
      </c>
      <c r="BG8" s="591"/>
      <c r="BH8" s="591"/>
      <c r="BI8" s="591"/>
      <c r="BJ8" s="591"/>
      <c r="BK8" s="591"/>
      <c r="BL8" s="591"/>
      <c r="BM8" s="591"/>
      <c r="BN8" s="591"/>
      <c r="BO8" s="591"/>
      <c r="BP8" s="591"/>
      <c r="BQ8" s="591"/>
      <c r="BR8" s="591"/>
      <c r="BS8" s="591"/>
      <c r="BT8" s="591"/>
      <c r="BU8" s="591"/>
      <c r="BV8" s="591"/>
      <c r="BW8" s="591"/>
      <c r="BX8" s="591"/>
      <c r="BY8" s="591"/>
      <c r="BZ8" s="592"/>
      <c r="CA8" s="590" t="s">
        <v>178</v>
      </c>
      <c r="CB8" s="591"/>
      <c r="CC8" s="591"/>
      <c r="CD8" s="591"/>
      <c r="CE8" s="591"/>
      <c r="CF8" s="591"/>
      <c r="CG8" s="591"/>
      <c r="CH8" s="591"/>
      <c r="CI8" s="591"/>
      <c r="CJ8" s="591"/>
      <c r="CK8" s="591"/>
      <c r="CL8" s="591"/>
      <c r="CM8" s="591"/>
      <c r="CN8" s="592"/>
      <c r="CO8" s="580" t="s">
        <v>18</v>
      </c>
      <c r="CP8" s="582" t="s">
        <v>19</v>
      </c>
      <c r="CQ8" s="582" t="s">
        <v>20</v>
      </c>
      <c r="CR8" s="582" t="s">
        <v>131</v>
      </c>
      <c r="CS8" s="578" t="s">
        <v>144</v>
      </c>
    </row>
    <row r="9" spans="1:97" ht="12.75" customHeight="1" x14ac:dyDescent="0.2">
      <c r="H9" s="457">
        <v>24</v>
      </c>
      <c r="I9" s="458">
        <f>+H9+1</f>
        <v>25</v>
      </c>
      <c r="J9" s="458">
        <f>+I9+1</f>
        <v>26</v>
      </c>
      <c r="K9" s="458">
        <f t="shared" ref="K9:AH9" si="0">+J9+1</f>
        <v>27</v>
      </c>
      <c r="L9" s="459">
        <f t="shared" si="0"/>
        <v>28</v>
      </c>
      <c r="M9" s="458">
        <f>+L9+3</f>
        <v>31</v>
      </c>
      <c r="N9" s="458">
        <v>1</v>
      </c>
      <c r="O9" s="458">
        <f>+N9+1</f>
        <v>2</v>
      </c>
      <c r="P9" s="458">
        <f t="shared" si="0"/>
        <v>3</v>
      </c>
      <c r="Q9" s="458">
        <f t="shared" si="0"/>
        <v>4</v>
      </c>
      <c r="R9" s="458">
        <f>+Q9+3</f>
        <v>7</v>
      </c>
      <c r="S9" s="458">
        <f t="shared" si="0"/>
        <v>8</v>
      </c>
      <c r="T9" s="459">
        <f>+S9+1</f>
        <v>9</v>
      </c>
      <c r="U9" s="458">
        <f t="shared" si="0"/>
        <v>10</v>
      </c>
      <c r="V9" s="458">
        <f t="shared" si="0"/>
        <v>11</v>
      </c>
      <c r="W9" s="458">
        <f>+V9+3</f>
        <v>14</v>
      </c>
      <c r="X9" s="458">
        <f t="shared" si="0"/>
        <v>15</v>
      </c>
      <c r="Y9" s="458">
        <f>+X9+1</f>
        <v>16</v>
      </c>
      <c r="Z9" s="458">
        <f t="shared" si="0"/>
        <v>17</v>
      </c>
      <c r="AA9" s="462">
        <f t="shared" si="0"/>
        <v>18</v>
      </c>
      <c r="AB9" s="457">
        <f>AA9+3</f>
        <v>21</v>
      </c>
      <c r="AC9" s="458">
        <f t="shared" si="0"/>
        <v>22</v>
      </c>
      <c r="AD9" s="458">
        <f t="shared" si="0"/>
        <v>23</v>
      </c>
      <c r="AE9" s="458">
        <f t="shared" si="0"/>
        <v>24</v>
      </c>
      <c r="AF9" s="458">
        <f t="shared" si="0"/>
        <v>25</v>
      </c>
      <c r="AG9" s="458">
        <f>+AF9+3</f>
        <v>28</v>
      </c>
      <c r="AH9" s="458">
        <f t="shared" si="0"/>
        <v>29</v>
      </c>
      <c r="AI9" s="458">
        <f>+AH9+1</f>
        <v>30</v>
      </c>
      <c r="AJ9" s="458">
        <v>1</v>
      </c>
      <c r="AK9" s="458">
        <f t="shared" ref="AK9:AM9" si="1">+AJ9+1</f>
        <v>2</v>
      </c>
      <c r="AL9" s="458">
        <f>+AK9+3</f>
        <v>5</v>
      </c>
      <c r="AM9" s="458">
        <f t="shared" si="1"/>
        <v>6</v>
      </c>
      <c r="AN9" s="458">
        <f>+AM9+1</f>
        <v>7</v>
      </c>
      <c r="AO9" s="458">
        <f t="shared" ref="AO9:AR9" si="2">+AN9+1</f>
        <v>8</v>
      </c>
      <c r="AP9" s="458">
        <f t="shared" si="2"/>
        <v>9</v>
      </c>
      <c r="AQ9" s="460">
        <f>+AP9+3</f>
        <v>12</v>
      </c>
      <c r="AR9" s="458">
        <f t="shared" si="2"/>
        <v>13</v>
      </c>
      <c r="AS9" s="458">
        <f>+AR9+1</f>
        <v>14</v>
      </c>
      <c r="AT9" s="458">
        <f t="shared" ref="AT9:AU9" si="3">+AS9+1</f>
        <v>15</v>
      </c>
      <c r="AU9" s="458">
        <f t="shared" si="3"/>
        <v>16</v>
      </c>
      <c r="AV9" s="458">
        <f>+AU9+3</f>
        <v>19</v>
      </c>
      <c r="AW9" s="462">
        <f>+AV9+1</f>
        <v>20</v>
      </c>
      <c r="AX9" s="457">
        <f>AW9+1</f>
        <v>21</v>
      </c>
      <c r="AY9" s="458">
        <f t="shared" ref="AY9:BB9" si="4">+AX9+1</f>
        <v>22</v>
      </c>
      <c r="AZ9" s="458">
        <f t="shared" si="4"/>
        <v>23</v>
      </c>
      <c r="BA9" s="459">
        <f>+AZ9+3</f>
        <v>26</v>
      </c>
      <c r="BB9" s="459">
        <f t="shared" si="4"/>
        <v>27</v>
      </c>
      <c r="BC9" s="459">
        <f>+BB9+1</f>
        <v>28</v>
      </c>
      <c r="BD9" s="459">
        <f t="shared" ref="BD9:BG9" si="5">+BC9+1</f>
        <v>29</v>
      </c>
      <c r="BE9" s="459">
        <f t="shared" si="5"/>
        <v>30</v>
      </c>
      <c r="BF9" s="460">
        <v>2</v>
      </c>
      <c r="BG9" s="458">
        <f t="shared" si="5"/>
        <v>3</v>
      </c>
      <c r="BH9" s="459">
        <f>+BG9+1</f>
        <v>4</v>
      </c>
      <c r="BI9" s="458">
        <f t="shared" ref="BI9:BL9" si="6">+BH9+1</f>
        <v>5</v>
      </c>
      <c r="BJ9" s="458">
        <f t="shared" si="6"/>
        <v>6</v>
      </c>
      <c r="BK9" s="458">
        <f>+BJ9+3</f>
        <v>9</v>
      </c>
      <c r="BL9" s="458">
        <f t="shared" si="6"/>
        <v>10</v>
      </c>
      <c r="BM9" s="458">
        <f>+BL9+1</f>
        <v>11</v>
      </c>
      <c r="BN9" s="458">
        <f t="shared" ref="BN9:BQ9" si="7">+BM9+1</f>
        <v>12</v>
      </c>
      <c r="BO9" s="458">
        <f t="shared" si="7"/>
        <v>13</v>
      </c>
      <c r="BP9" s="460">
        <f>+BO9+3</f>
        <v>16</v>
      </c>
      <c r="BQ9" s="458">
        <f t="shared" si="7"/>
        <v>17</v>
      </c>
      <c r="BR9" s="458">
        <f>+BQ9+1</f>
        <v>18</v>
      </c>
      <c r="BS9" s="462">
        <f t="shared" ref="BS9:BV9" si="8">+BR9+1</f>
        <v>19</v>
      </c>
      <c r="BT9" s="463">
        <f>BS9+1</f>
        <v>20</v>
      </c>
      <c r="BU9" s="458">
        <f>+BT9+3</f>
        <v>23</v>
      </c>
      <c r="BV9" s="458">
        <f t="shared" si="8"/>
        <v>24</v>
      </c>
      <c r="BW9" s="459">
        <f>+BV9+1</f>
        <v>25</v>
      </c>
      <c r="BX9" s="458">
        <f t="shared" ref="BX9:BY9" si="9">+BW9+1</f>
        <v>26</v>
      </c>
      <c r="BY9" s="458">
        <f t="shared" si="9"/>
        <v>27</v>
      </c>
      <c r="BZ9" s="458">
        <f>+BY9+3</f>
        <v>30</v>
      </c>
      <c r="CA9" s="458">
        <v>1</v>
      </c>
      <c r="CB9" s="459">
        <f>+CA9+1</f>
        <v>2</v>
      </c>
      <c r="CC9" s="458">
        <f t="shared" ref="CC9:CF9" si="10">+CB9+1</f>
        <v>3</v>
      </c>
      <c r="CD9" s="458">
        <f t="shared" si="10"/>
        <v>4</v>
      </c>
      <c r="CE9" s="458">
        <f>+CD9+3</f>
        <v>7</v>
      </c>
      <c r="CF9" s="460">
        <f t="shared" si="10"/>
        <v>8</v>
      </c>
      <c r="CG9" s="458">
        <f>+CF9+1</f>
        <v>9</v>
      </c>
      <c r="CH9" s="458">
        <f t="shared" ref="CH9:CK9" si="11">+CG9+1</f>
        <v>10</v>
      </c>
      <c r="CI9" s="458">
        <f t="shared" si="11"/>
        <v>11</v>
      </c>
      <c r="CJ9" s="459">
        <f>+CI9+3</f>
        <v>14</v>
      </c>
      <c r="CK9" s="458">
        <f t="shared" si="11"/>
        <v>15</v>
      </c>
      <c r="CL9" s="458">
        <f>+CK9+1</f>
        <v>16</v>
      </c>
      <c r="CM9" s="458">
        <f t="shared" ref="CM9:CN9" si="12">+CL9+1</f>
        <v>17</v>
      </c>
      <c r="CN9" s="461">
        <f t="shared" si="12"/>
        <v>18</v>
      </c>
      <c r="CO9" s="581"/>
      <c r="CP9" s="583"/>
      <c r="CQ9" s="583"/>
      <c r="CR9" s="583"/>
      <c r="CS9" s="579"/>
    </row>
    <row r="10" spans="1:97" s="13" customFormat="1" ht="13.7" customHeight="1" thickBot="1" x14ac:dyDescent="0.3">
      <c r="A10" s="20" t="s">
        <v>0</v>
      </c>
      <c r="B10" s="21" t="s">
        <v>5</v>
      </c>
      <c r="C10" s="22" t="s">
        <v>6</v>
      </c>
      <c r="D10" s="22" t="s">
        <v>7</v>
      </c>
      <c r="E10" s="26" t="s">
        <v>8</v>
      </c>
      <c r="F10" s="26" t="s">
        <v>17</v>
      </c>
      <c r="G10" s="95" t="s">
        <v>9</v>
      </c>
      <c r="H10" s="100" t="s">
        <v>10</v>
      </c>
      <c r="I10" s="48" t="s">
        <v>11</v>
      </c>
      <c r="J10" s="48" t="s">
        <v>12</v>
      </c>
      <c r="K10" s="48" t="s">
        <v>13</v>
      </c>
      <c r="L10" s="48" t="s">
        <v>14</v>
      </c>
      <c r="M10" s="48" t="s">
        <v>10</v>
      </c>
      <c r="N10" s="48" t="s">
        <v>11</v>
      </c>
      <c r="O10" s="48" t="s">
        <v>12</v>
      </c>
      <c r="P10" s="48" t="s">
        <v>13</v>
      </c>
      <c r="Q10" s="48" t="s">
        <v>14</v>
      </c>
      <c r="R10" s="48" t="s">
        <v>10</v>
      </c>
      <c r="S10" s="48" t="s">
        <v>11</v>
      </c>
      <c r="T10" s="48" t="s">
        <v>12</v>
      </c>
      <c r="U10" s="48" t="s">
        <v>13</v>
      </c>
      <c r="V10" s="48" t="s">
        <v>14</v>
      </c>
      <c r="W10" s="48" t="s">
        <v>10</v>
      </c>
      <c r="X10" s="48" t="s">
        <v>11</v>
      </c>
      <c r="Y10" s="48" t="s">
        <v>12</v>
      </c>
      <c r="Z10" s="48" t="s">
        <v>13</v>
      </c>
      <c r="AA10" s="380" t="s">
        <v>14</v>
      </c>
      <c r="AB10" s="100" t="s">
        <v>10</v>
      </c>
      <c r="AC10" s="48" t="s">
        <v>11</v>
      </c>
      <c r="AD10" s="48" t="s">
        <v>12</v>
      </c>
      <c r="AE10" s="48" t="s">
        <v>13</v>
      </c>
      <c r="AF10" s="48" t="s">
        <v>14</v>
      </c>
      <c r="AG10" s="48" t="s">
        <v>10</v>
      </c>
      <c r="AH10" s="48" t="s">
        <v>11</v>
      </c>
      <c r="AI10" s="48" t="s">
        <v>12</v>
      </c>
      <c r="AJ10" s="48" t="s">
        <v>13</v>
      </c>
      <c r="AK10" s="48" t="s">
        <v>14</v>
      </c>
      <c r="AL10" s="48" t="s">
        <v>10</v>
      </c>
      <c r="AM10" s="48" t="s">
        <v>11</v>
      </c>
      <c r="AN10" s="48" t="s">
        <v>12</v>
      </c>
      <c r="AO10" s="48" t="s">
        <v>13</v>
      </c>
      <c r="AP10" s="48" t="s">
        <v>14</v>
      </c>
      <c r="AQ10" s="48" t="s">
        <v>10</v>
      </c>
      <c r="AR10" s="48" t="s">
        <v>11</v>
      </c>
      <c r="AS10" s="48" t="s">
        <v>12</v>
      </c>
      <c r="AT10" s="48" t="s">
        <v>13</v>
      </c>
      <c r="AU10" s="48" t="s">
        <v>14</v>
      </c>
      <c r="AV10" s="48" t="s">
        <v>10</v>
      </c>
      <c r="AW10" s="380" t="s">
        <v>11</v>
      </c>
      <c r="AX10" s="100" t="s">
        <v>12</v>
      </c>
      <c r="AY10" s="48" t="s">
        <v>13</v>
      </c>
      <c r="AZ10" s="48" t="s">
        <v>14</v>
      </c>
      <c r="BA10" s="48" t="s">
        <v>10</v>
      </c>
      <c r="BB10" s="48" t="s">
        <v>11</v>
      </c>
      <c r="BC10" s="48" t="s">
        <v>12</v>
      </c>
      <c r="BD10" s="48" t="s">
        <v>13</v>
      </c>
      <c r="BE10" s="48" t="s">
        <v>14</v>
      </c>
      <c r="BF10" s="48" t="s">
        <v>10</v>
      </c>
      <c r="BG10" s="48" t="s">
        <v>11</v>
      </c>
      <c r="BH10" s="48" t="s">
        <v>12</v>
      </c>
      <c r="BI10" s="48" t="s">
        <v>13</v>
      </c>
      <c r="BJ10" s="48" t="s">
        <v>14</v>
      </c>
      <c r="BK10" s="48" t="s">
        <v>10</v>
      </c>
      <c r="BL10" s="48" t="s">
        <v>11</v>
      </c>
      <c r="BM10" s="48" t="s">
        <v>12</v>
      </c>
      <c r="BN10" s="48" t="s">
        <v>13</v>
      </c>
      <c r="BO10" s="48" t="s">
        <v>14</v>
      </c>
      <c r="BP10" s="48" t="s">
        <v>10</v>
      </c>
      <c r="BQ10" s="48" t="s">
        <v>11</v>
      </c>
      <c r="BR10" s="48" t="s">
        <v>12</v>
      </c>
      <c r="BS10" s="380" t="s">
        <v>13</v>
      </c>
      <c r="BT10" s="100" t="s">
        <v>14</v>
      </c>
      <c r="BU10" s="48" t="s">
        <v>10</v>
      </c>
      <c r="BV10" s="48" t="s">
        <v>11</v>
      </c>
      <c r="BW10" s="48" t="s">
        <v>12</v>
      </c>
      <c r="BX10" s="48" t="s">
        <v>13</v>
      </c>
      <c r="BY10" s="48" t="s">
        <v>14</v>
      </c>
      <c r="BZ10" s="48" t="s">
        <v>10</v>
      </c>
      <c r="CA10" s="48" t="s">
        <v>11</v>
      </c>
      <c r="CB10" s="48" t="s">
        <v>12</v>
      </c>
      <c r="CC10" s="48" t="s">
        <v>13</v>
      </c>
      <c r="CD10" s="48" t="s">
        <v>14</v>
      </c>
      <c r="CE10" s="48" t="s">
        <v>10</v>
      </c>
      <c r="CF10" s="48" t="s">
        <v>11</v>
      </c>
      <c r="CG10" s="48" t="s">
        <v>12</v>
      </c>
      <c r="CH10" s="48" t="s">
        <v>13</v>
      </c>
      <c r="CI10" s="48" t="s">
        <v>14</v>
      </c>
      <c r="CJ10" s="48" t="s">
        <v>10</v>
      </c>
      <c r="CK10" s="48" t="s">
        <v>11</v>
      </c>
      <c r="CL10" s="48" t="s">
        <v>12</v>
      </c>
      <c r="CM10" s="48" t="s">
        <v>13</v>
      </c>
      <c r="CN10" s="101" t="s">
        <v>14</v>
      </c>
      <c r="CO10" s="581"/>
      <c r="CP10" s="583"/>
      <c r="CQ10" s="583"/>
      <c r="CR10" s="583"/>
      <c r="CS10" s="579" t="s">
        <v>144</v>
      </c>
    </row>
    <row r="11" spans="1:97" s="14" customFormat="1" ht="15.75" x14ac:dyDescent="0.25">
      <c r="A11" s="86">
        <v>3496</v>
      </c>
      <c r="B11" s="87" t="s">
        <v>47</v>
      </c>
      <c r="C11" s="88" t="s">
        <v>48</v>
      </c>
      <c r="D11" s="89"/>
      <c r="E11" s="90">
        <v>28</v>
      </c>
      <c r="F11" s="90">
        <f t="shared" ref="F11:F36" si="13">+CQ11</f>
        <v>48</v>
      </c>
      <c r="G11" s="317"/>
      <c r="H11" s="46"/>
      <c r="I11" s="29"/>
      <c r="J11" s="28"/>
      <c r="K11" s="28"/>
      <c r="L11" s="29"/>
      <c r="M11" s="31"/>
      <c r="N11" s="45"/>
      <c r="O11" s="28"/>
      <c r="P11" s="28" t="s">
        <v>33</v>
      </c>
      <c r="Q11" s="28"/>
      <c r="R11" s="28"/>
      <c r="S11" s="28"/>
      <c r="T11" s="28"/>
      <c r="U11" s="29"/>
      <c r="V11" s="28"/>
      <c r="W11" s="28"/>
      <c r="X11" s="28"/>
      <c r="Y11" s="28"/>
      <c r="Z11" s="28" t="s">
        <v>197</v>
      </c>
      <c r="AA11" s="28"/>
      <c r="AB11" s="28"/>
      <c r="AC11" s="28"/>
      <c r="AD11" s="339"/>
      <c r="AE11" s="28"/>
      <c r="AF11" s="339"/>
      <c r="AG11" s="28"/>
      <c r="AH11" s="339"/>
      <c r="AI11" s="559"/>
      <c r="AJ11" s="45" t="s">
        <v>198</v>
      </c>
      <c r="AK11" s="28"/>
      <c r="AL11" s="28"/>
      <c r="AM11" s="28"/>
      <c r="AN11" s="28"/>
      <c r="AO11" s="29"/>
      <c r="AP11" s="29"/>
      <c r="AQ11" s="70"/>
      <c r="AR11" s="29"/>
      <c r="AS11" s="29"/>
      <c r="AT11" s="28" t="s">
        <v>199</v>
      </c>
      <c r="AU11" s="28"/>
      <c r="AV11" s="28"/>
      <c r="AW11" s="28"/>
      <c r="AX11" s="28"/>
      <c r="AY11" s="28"/>
      <c r="AZ11" s="28"/>
      <c r="BA11" s="29"/>
      <c r="BB11" s="29"/>
      <c r="BC11" s="29"/>
      <c r="BD11" s="28" t="s">
        <v>200</v>
      </c>
      <c r="BE11" s="117"/>
      <c r="BF11" s="159"/>
      <c r="BG11" s="29"/>
      <c r="BH11" s="29"/>
      <c r="BI11" s="29"/>
      <c r="BJ11" s="29"/>
      <c r="BK11" s="28"/>
      <c r="BL11" s="29"/>
      <c r="BM11" s="29"/>
      <c r="BN11" s="29" t="s">
        <v>201</v>
      </c>
      <c r="BO11" s="29"/>
      <c r="BP11" s="70"/>
      <c r="BQ11" s="28"/>
      <c r="BR11" s="29"/>
      <c r="BS11" s="28"/>
      <c r="BT11" s="29"/>
      <c r="BU11" s="29"/>
      <c r="BV11" s="339"/>
      <c r="BW11" s="339"/>
      <c r="BX11" s="29" t="s">
        <v>202</v>
      </c>
      <c r="BY11" s="28"/>
      <c r="BZ11" s="382"/>
      <c r="CA11" s="45"/>
      <c r="CB11" s="370"/>
      <c r="CC11" s="29"/>
      <c r="CD11" s="370"/>
      <c r="CE11" s="28"/>
      <c r="CF11" s="375"/>
      <c r="CG11" s="370"/>
      <c r="CH11" s="28" t="s">
        <v>34</v>
      </c>
      <c r="CI11" s="28"/>
      <c r="CJ11" s="468"/>
      <c r="CK11" s="28"/>
      <c r="CL11" s="370"/>
      <c r="CM11" s="29"/>
      <c r="CN11" s="382"/>
      <c r="CO11" s="258">
        <f t="shared" ref="CO11:CO15" si="14">(COUNTA(H11:CN11))*3</f>
        <v>24</v>
      </c>
      <c r="CP11" s="67">
        <v>24</v>
      </c>
      <c r="CQ11" s="58">
        <f t="shared" ref="CQ11:CQ54" si="15">SUM(CO11:CP11)</f>
        <v>48</v>
      </c>
      <c r="CR11" s="93" t="s">
        <v>132</v>
      </c>
      <c r="CS11" s="296" t="s">
        <v>145</v>
      </c>
    </row>
    <row r="12" spans="1:97" s="14" customFormat="1" ht="15.75" x14ac:dyDescent="0.25">
      <c r="A12" s="59">
        <v>3496</v>
      </c>
      <c r="B12" s="23" t="s">
        <v>49</v>
      </c>
      <c r="C12" s="24" t="s">
        <v>50</v>
      </c>
      <c r="D12" s="17"/>
      <c r="E12" s="27">
        <f>+E11</f>
        <v>28</v>
      </c>
      <c r="F12" s="27">
        <f t="shared" si="13"/>
        <v>48</v>
      </c>
      <c r="G12" s="263"/>
      <c r="H12" s="47"/>
      <c r="I12" s="33"/>
      <c r="J12" s="32"/>
      <c r="K12" s="32"/>
      <c r="L12" s="33"/>
      <c r="M12" s="35"/>
      <c r="N12" s="83"/>
      <c r="O12" s="32" t="s">
        <v>33</v>
      </c>
      <c r="P12" s="32"/>
      <c r="Q12" s="32"/>
      <c r="R12" s="32"/>
      <c r="S12" s="32"/>
      <c r="T12" s="32"/>
      <c r="U12" s="33"/>
      <c r="V12" s="32"/>
      <c r="W12" s="32"/>
      <c r="X12" s="32"/>
      <c r="Y12" s="32" t="s">
        <v>197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58" t="s">
        <v>198</v>
      </c>
      <c r="AJ12" s="47"/>
      <c r="AK12" s="341"/>
      <c r="AL12" s="32"/>
      <c r="AM12" s="32"/>
      <c r="AN12" s="32"/>
      <c r="AO12" s="33"/>
      <c r="AP12" s="33"/>
      <c r="AQ12" s="71"/>
      <c r="AR12" s="33"/>
      <c r="AS12" s="32" t="s">
        <v>199</v>
      </c>
      <c r="AT12" s="32"/>
      <c r="AU12" s="32"/>
      <c r="AV12" s="32"/>
      <c r="AW12" s="32"/>
      <c r="AX12" s="32"/>
      <c r="AY12" s="32"/>
      <c r="AZ12" s="32"/>
      <c r="BA12" s="33"/>
      <c r="BB12" s="33"/>
      <c r="BC12" s="32" t="s">
        <v>200</v>
      </c>
      <c r="BD12" s="33"/>
      <c r="BE12" s="112"/>
      <c r="BF12" s="160"/>
      <c r="BG12" s="33"/>
      <c r="BH12" s="33"/>
      <c r="BI12" s="33"/>
      <c r="BJ12" s="33"/>
      <c r="BK12" s="32"/>
      <c r="BL12" s="33"/>
      <c r="BM12" s="33" t="s">
        <v>201</v>
      </c>
      <c r="BN12" s="34"/>
      <c r="BO12" s="33"/>
      <c r="BP12" s="71"/>
      <c r="BQ12" s="32"/>
      <c r="BR12" s="33"/>
      <c r="BS12" s="32"/>
      <c r="BT12" s="33"/>
      <c r="BU12" s="33"/>
      <c r="BV12" s="32"/>
      <c r="BW12" s="33" t="s">
        <v>202</v>
      </c>
      <c r="BX12" s="371"/>
      <c r="BY12" s="372"/>
      <c r="BZ12" s="358"/>
      <c r="CA12" s="498"/>
      <c r="CB12" s="32"/>
      <c r="CC12" s="33"/>
      <c r="CD12" s="32"/>
      <c r="CE12" s="32"/>
      <c r="CF12" s="71"/>
      <c r="CG12" s="32" t="s">
        <v>34</v>
      </c>
      <c r="CH12" s="32"/>
      <c r="CI12" s="32"/>
      <c r="CJ12" s="33"/>
      <c r="CK12" s="32"/>
      <c r="CL12" s="32"/>
      <c r="CM12" s="33"/>
      <c r="CN12" s="358"/>
      <c r="CO12" s="455">
        <f t="shared" si="14"/>
        <v>24</v>
      </c>
      <c r="CP12" s="68">
        <v>24</v>
      </c>
      <c r="CQ12" s="60">
        <f t="shared" si="15"/>
        <v>48</v>
      </c>
      <c r="CR12" s="94" t="s">
        <v>132</v>
      </c>
      <c r="CS12" s="296" t="s">
        <v>146</v>
      </c>
    </row>
    <row r="13" spans="1:97" s="14" customFormat="1" ht="25.5" customHeight="1" x14ac:dyDescent="0.25">
      <c r="A13" s="59">
        <v>3496</v>
      </c>
      <c r="B13" s="23" t="s">
        <v>51</v>
      </c>
      <c r="C13" s="17" t="s">
        <v>52</v>
      </c>
      <c r="D13" s="17"/>
      <c r="E13" s="27">
        <f>+E12</f>
        <v>28</v>
      </c>
      <c r="F13" s="27">
        <f t="shared" si="13"/>
        <v>48</v>
      </c>
      <c r="G13" s="263"/>
      <c r="H13" s="47"/>
      <c r="I13" s="33"/>
      <c r="J13" s="32" t="s">
        <v>33</v>
      </c>
      <c r="K13" s="32"/>
      <c r="L13" s="33"/>
      <c r="M13" s="35"/>
      <c r="N13" s="83"/>
      <c r="O13" s="32"/>
      <c r="P13" s="32"/>
      <c r="Q13" s="32"/>
      <c r="R13" s="32"/>
      <c r="S13" s="32"/>
      <c r="T13" s="32" t="s">
        <v>197</v>
      </c>
      <c r="U13" s="33"/>
      <c r="V13" s="32"/>
      <c r="W13" s="32"/>
      <c r="X13" s="32"/>
      <c r="Y13" s="32"/>
      <c r="Z13" s="32"/>
      <c r="AA13" s="32"/>
      <c r="AB13" s="32"/>
      <c r="AC13" s="32"/>
      <c r="AD13" s="32" t="s">
        <v>198</v>
      </c>
      <c r="AE13" s="32"/>
      <c r="AF13" s="32"/>
      <c r="AG13" s="341"/>
      <c r="AH13" s="32"/>
      <c r="AI13" s="358"/>
      <c r="AJ13" s="47"/>
      <c r="AK13" s="32"/>
      <c r="AL13" s="341"/>
      <c r="AM13" s="32"/>
      <c r="AN13" s="32" t="s">
        <v>199</v>
      </c>
      <c r="AO13" s="33"/>
      <c r="AP13" s="33"/>
      <c r="AQ13" s="342"/>
      <c r="AR13" s="33"/>
      <c r="AS13" s="33"/>
      <c r="AT13" s="32"/>
      <c r="AU13" s="32"/>
      <c r="AV13" s="32"/>
      <c r="AW13" s="32"/>
      <c r="AX13" s="32" t="s">
        <v>200</v>
      </c>
      <c r="AY13" s="32"/>
      <c r="AZ13" s="32"/>
      <c r="BA13" s="33"/>
      <c r="BB13" s="33"/>
      <c r="BC13" s="33"/>
      <c r="BD13" s="33"/>
      <c r="BE13" s="112"/>
      <c r="BF13" s="160"/>
      <c r="BG13" s="33"/>
      <c r="BH13" s="33" t="s">
        <v>201</v>
      </c>
      <c r="BI13" s="33"/>
      <c r="BJ13" s="33"/>
      <c r="BK13" s="32"/>
      <c r="BL13" s="33"/>
      <c r="BM13" s="33"/>
      <c r="BN13" s="36"/>
      <c r="BO13" s="33"/>
      <c r="BP13" s="71"/>
      <c r="BQ13" s="32"/>
      <c r="BR13" s="33" t="s">
        <v>202</v>
      </c>
      <c r="BS13" s="32"/>
      <c r="BT13" s="33"/>
      <c r="BU13" s="33"/>
      <c r="BV13" s="32"/>
      <c r="BW13" s="32"/>
      <c r="BX13" s="33"/>
      <c r="BY13" s="32"/>
      <c r="BZ13" s="358"/>
      <c r="CA13" s="83"/>
      <c r="CB13" s="32" t="s">
        <v>34</v>
      </c>
      <c r="CC13" s="33"/>
      <c r="CD13" s="32"/>
      <c r="CE13" s="341"/>
      <c r="CF13" s="71"/>
      <c r="CG13" s="32"/>
      <c r="CH13" s="32"/>
      <c r="CI13" s="32"/>
      <c r="CJ13" s="33"/>
      <c r="CK13" s="32"/>
      <c r="CL13" s="32"/>
      <c r="CM13" s="33"/>
      <c r="CN13" s="358"/>
      <c r="CO13" s="455">
        <f t="shared" si="14"/>
        <v>24</v>
      </c>
      <c r="CP13" s="68">
        <v>24</v>
      </c>
      <c r="CQ13" s="60">
        <f t="shared" si="15"/>
        <v>48</v>
      </c>
      <c r="CR13" s="94" t="s">
        <v>132</v>
      </c>
      <c r="CS13" s="296" t="s">
        <v>147</v>
      </c>
    </row>
    <row r="14" spans="1:97" s="14" customFormat="1" ht="15.75" x14ac:dyDescent="0.25">
      <c r="A14" s="59">
        <v>3496</v>
      </c>
      <c r="B14" s="23" t="s">
        <v>53</v>
      </c>
      <c r="C14" s="24" t="s">
        <v>54</v>
      </c>
      <c r="D14" s="17"/>
      <c r="E14" s="27">
        <f>+E13</f>
        <v>28</v>
      </c>
      <c r="F14" s="27">
        <f t="shared" si="13"/>
        <v>48</v>
      </c>
      <c r="G14" s="263"/>
      <c r="H14" s="47"/>
      <c r="I14" s="33"/>
      <c r="J14" s="32"/>
      <c r="K14" s="32"/>
      <c r="L14" s="33"/>
      <c r="M14" s="35"/>
      <c r="N14" s="83"/>
      <c r="O14" s="32"/>
      <c r="P14" s="32"/>
      <c r="Q14" s="32" t="s">
        <v>33</v>
      </c>
      <c r="R14" s="32"/>
      <c r="S14" s="32"/>
      <c r="T14" s="32"/>
      <c r="U14" s="33"/>
      <c r="V14" s="32"/>
      <c r="W14" s="32"/>
      <c r="X14" s="341"/>
      <c r="Y14" s="341"/>
      <c r="Z14" s="36"/>
      <c r="AA14" s="32" t="s">
        <v>197</v>
      </c>
      <c r="AB14" s="32"/>
      <c r="AC14" s="32"/>
      <c r="AD14" s="32"/>
      <c r="AE14" s="32"/>
      <c r="AF14" s="32"/>
      <c r="AG14" s="341"/>
      <c r="AH14" s="341"/>
      <c r="AI14" s="560"/>
      <c r="AJ14" s="47"/>
      <c r="AK14" s="32" t="s">
        <v>198</v>
      </c>
      <c r="AL14" s="32"/>
      <c r="AM14" s="32"/>
      <c r="AN14" s="32"/>
      <c r="AO14" s="33"/>
      <c r="AP14" s="33"/>
      <c r="AQ14" s="71"/>
      <c r="AR14" s="33"/>
      <c r="AS14" s="33"/>
      <c r="AT14" s="32"/>
      <c r="AU14" s="32" t="s">
        <v>199</v>
      </c>
      <c r="AV14" s="32"/>
      <c r="AW14" s="32"/>
      <c r="AX14" s="32"/>
      <c r="AY14" s="32"/>
      <c r="AZ14" s="32"/>
      <c r="BA14" s="33"/>
      <c r="BB14" s="33"/>
      <c r="BC14" s="33"/>
      <c r="BD14" s="33"/>
      <c r="BE14" s="358" t="s">
        <v>200</v>
      </c>
      <c r="BF14" s="160"/>
      <c r="BG14" s="33"/>
      <c r="BH14" s="33"/>
      <c r="BI14" s="33"/>
      <c r="BJ14" s="33"/>
      <c r="BK14" s="32"/>
      <c r="BL14" s="33"/>
      <c r="BM14" s="33"/>
      <c r="BN14" s="36"/>
      <c r="BO14" s="33" t="s">
        <v>201</v>
      </c>
      <c r="BP14" s="71"/>
      <c r="BQ14" s="341"/>
      <c r="BR14" s="340"/>
      <c r="BS14" s="341"/>
      <c r="BT14" s="33"/>
      <c r="BU14" s="340"/>
      <c r="BV14" s="341"/>
      <c r="BW14" s="341"/>
      <c r="BX14" s="33"/>
      <c r="BY14" s="33" t="s">
        <v>202</v>
      </c>
      <c r="BZ14" s="358"/>
      <c r="CA14" s="498"/>
      <c r="CB14" s="373"/>
      <c r="CC14" s="371"/>
      <c r="CD14" s="32"/>
      <c r="CE14" s="372"/>
      <c r="CF14" s="464"/>
      <c r="CG14" s="372"/>
      <c r="CH14" s="32"/>
      <c r="CI14" s="32" t="s">
        <v>34</v>
      </c>
      <c r="CJ14" s="33"/>
      <c r="CK14" s="32"/>
      <c r="CL14" s="32"/>
      <c r="CM14" s="33"/>
      <c r="CN14" s="358"/>
      <c r="CO14" s="455">
        <f t="shared" si="14"/>
        <v>24</v>
      </c>
      <c r="CP14" s="68">
        <v>24</v>
      </c>
      <c r="CQ14" s="60">
        <f t="shared" si="15"/>
        <v>48</v>
      </c>
      <c r="CR14" s="94" t="s">
        <v>132</v>
      </c>
      <c r="CS14" s="296" t="s">
        <v>151</v>
      </c>
    </row>
    <row r="15" spans="1:97" s="14" customFormat="1" ht="27.75" customHeight="1" x14ac:dyDescent="0.25">
      <c r="A15" s="59">
        <v>3496</v>
      </c>
      <c r="B15" s="23" t="s">
        <v>55</v>
      </c>
      <c r="C15" s="24" t="s">
        <v>56</v>
      </c>
      <c r="D15" s="17"/>
      <c r="E15" s="27">
        <f>+E14</f>
        <v>28</v>
      </c>
      <c r="F15" s="27">
        <f t="shared" si="13"/>
        <v>48</v>
      </c>
      <c r="G15" s="263"/>
      <c r="H15" s="47"/>
      <c r="I15" s="33"/>
      <c r="J15" s="32"/>
      <c r="K15" s="32" t="s">
        <v>33</v>
      </c>
      <c r="L15" s="33"/>
      <c r="M15" s="35"/>
      <c r="N15" s="83"/>
      <c r="O15" s="32"/>
      <c r="P15" s="32"/>
      <c r="Q15" s="32"/>
      <c r="R15" s="32"/>
      <c r="S15" s="32"/>
      <c r="T15" s="32"/>
      <c r="U15" s="32" t="s">
        <v>197</v>
      </c>
      <c r="V15" s="32"/>
      <c r="W15" s="32"/>
      <c r="X15" s="368"/>
      <c r="Y15" s="32"/>
      <c r="Z15" s="341"/>
      <c r="AA15" s="32"/>
      <c r="AB15" s="32"/>
      <c r="AC15" s="32"/>
      <c r="AD15" s="32"/>
      <c r="AE15" s="32" t="s">
        <v>198</v>
      </c>
      <c r="AF15" s="32"/>
      <c r="AG15" s="32"/>
      <c r="AH15" s="32"/>
      <c r="AI15" s="358"/>
      <c r="AJ15" s="47"/>
      <c r="AK15" s="32"/>
      <c r="AL15" s="32"/>
      <c r="AM15" s="32"/>
      <c r="AN15" s="32"/>
      <c r="AO15" s="32" t="s">
        <v>199</v>
      </c>
      <c r="AP15" s="33"/>
      <c r="AQ15" s="71"/>
      <c r="AR15" s="33"/>
      <c r="AS15" s="33"/>
      <c r="AT15" s="32"/>
      <c r="AU15" s="32"/>
      <c r="AV15" s="32"/>
      <c r="AW15" s="32"/>
      <c r="AX15" s="32"/>
      <c r="AY15" s="32" t="s">
        <v>200</v>
      </c>
      <c r="AZ15" s="32"/>
      <c r="BA15" s="33"/>
      <c r="BB15" s="33"/>
      <c r="BC15" s="33"/>
      <c r="BD15" s="33"/>
      <c r="BE15" s="112"/>
      <c r="BF15" s="160"/>
      <c r="BG15" s="33"/>
      <c r="BH15" s="33"/>
      <c r="BI15" s="33" t="s">
        <v>201</v>
      </c>
      <c r="BJ15" s="33"/>
      <c r="BK15" s="32"/>
      <c r="BL15" s="33"/>
      <c r="BM15" s="33"/>
      <c r="BN15" s="34"/>
      <c r="BO15" s="33"/>
      <c r="BP15" s="71"/>
      <c r="BQ15" s="32"/>
      <c r="BR15" s="33"/>
      <c r="BS15" s="33" t="s">
        <v>202</v>
      </c>
      <c r="BT15" s="33"/>
      <c r="BU15" s="33"/>
      <c r="BV15" s="341"/>
      <c r="BW15" s="32"/>
      <c r="BX15" s="340"/>
      <c r="BY15" s="32"/>
      <c r="BZ15" s="358"/>
      <c r="CA15" s="83"/>
      <c r="CB15" s="32"/>
      <c r="CC15" s="33" t="s">
        <v>34</v>
      </c>
      <c r="CD15" s="372"/>
      <c r="CE15" s="32"/>
      <c r="CF15" s="464"/>
      <c r="CG15" s="374"/>
      <c r="CH15" s="372"/>
      <c r="CI15" s="374"/>
      <c r="CJ15" s="33"/>
      <c r="CK15" s="32"/>
      <c r="CL15" s="32"/>
      <c r="CM15" s="33"/>
      <c r="CN15" s="383"/>
      <c r="CO15" s="455">
        <f t="shared" si="14"/>
        <v>24</v>
      </c>
      <c r="CP15" s="68">
        <v>24</v>
      </c>
      <c r="CQ15" s="60">
        <f t="shared" si="15"/>
        <v>48</v>
      </c>
      <c r="CR15" s="94" t="s">
        <v>132</v>
      </c>
      <c r="CS15" s="296" t="s">
        <v>151</v>
      </c>
    </row>
    <row r="16" spans="1:97" s="14" customFormat="1" ht="16.5" thickBot="1" x14ac:dyDescent="0.3">
      <c r="A16" s="76">
        <v>3496</v>
      </c>
      <c r="B16" s="119" t="s">
        <v>57</v>
      </c>
      <c r="C16" s="549" t="s">
        <v>58</v>
      </c>
      <c r="D16" s="77"/>
      <c r="E16" s="74">
        <f>+E15</f>
        <v>28</v>
      </c>
      <c r="F16" s="74">
        <f t="shared" si="13"/>
        <v>38</v>
      </c>
      <c r="G16" s="314"/>
      <c r="H16" s="81"/>
      <c r="I16" s="79"/>
      <c r="J16" s="384"/>
      <c r="K16" s="384"/>
      <c r="L16" s="385" t="s">
        <v>33</v>
      </c>
      <c r="M16" s="386"/>
      <c r="N16" s="499"/>
      <c r="O16" s="37"/>
      <c r="P16" s="37"/>
      <c r="Q16" s="37"/>
      <c r="R16" s="37"/>
      <c r="S16" s="37"/>
      <c r="T16" s="37"/>
      <c r="U16" s="38"/>
      <c r="V16" s="37" t="s">
        <v>197</v>
      </c>
      <c r="W16" s="37"/>
      <c r="X16" s="37"/>
      <c r="Y16" s="37"/>
      <c r="Z16" s="37"/>
      <c r="AA16" s="37"/>
      <c r="AB16" s="37"/>
      <c r="AC16" s="37"/>
      <c r="AD16" s="37"/>
      <c r="AE16" s="37"/>
      <c r="AF16" s="37" t="s">
        <v>198</v>
      </c>
      <c r="AG16" s="369"/>
      <c r="AH16" s="369"/>
      <c r="AI16" s="359"/>
      <c r="AJ16" s="561"/>
      <c r="AK16" s="37"/>
      <c r="AL16" s="37"/>
      <c r="AM16" s="369"/>
      <c r="AN16" s="37"/>
      <c r="AO16" s="38"/>
      <c r="AP16" s="37" t="s">
        <v>199</v>
      </c>
      <c r="AQ16" s="376"/>
      <c r="AR16" s="562"/>
      <c r="AS16" s="38"/>
      <c r="AT16" s="369"/>
      <c r="AU16" s="37"/>
      <c r="AV16" s="37"/>
      <c r="AW16" s="37"/>
      <c r="AX16" s="37"/>
      <c r="AY16" s="37"/>
      <c r="AZ16" s="37" t="s">
        <v>200</v>
      </c>
      <c r="BA16" s="38"/>
      <c r="BB16" s="38"/>
      <c r="BC16" s="38"/>
      <c r="BD16" s="38"/>
      <c r="BE16" s="113"/>
      <c r="BF16" s="486"/>
      <c r="BG16" s="38"/>
      <c r="BH16" s="38"/>
      <c r="BI16" s="38"/>
      <c r="BJ16" s="38" t="s">
        <v>201</v>
      </c>
      <c r="BK16" s="37"/>
      <c r="BL16" s="38"/>
      <c r="BM16" s="38"/>
      <c r="BN16" s="563"/>
      <c r="BO16" s="38"/>
      <c r="BP16" s="72"/>
      <c r="BQ16" s="37"/>
      <c r="BR16" s="38"/>
      <c r="BS16" s="37"/>
      <c r="BT16" s="38" t="s">
        <v>202</v>
      </c>
      <c r="BU16" s="38"/>
      <c r="BV16" s="37"/>
      <c r="BW16" s="37"/>
      <c r="BX16" s="38"/>
      <c r="BY16" s="37"/>
      <c r="BZ16" s="359"/>
      <c r="CA16" s="387"/>
      <c r="CB16" s="384"/>
      <c r="CC16" s="79"/>
      <c r="CD16" s="390" t="s">
        <v>34</v>
      </c>
      <c r="CE16" s="388"/>
      <c r="CF16" s="389"/>
      <c r="CG16" s="384"/>
      <c r="CH16" s="388"/>
      <c r="CI16" s="391"/>
      <c r="CJ16" s="79"/>
      <c r="CK16" s="388"/>
      <c r="CL16" s="384"/>
      <c r="CM16" s="79"/>
      <c r="CN16" s="489"/>
      <c r="CO16" s="547">
        <f>(COUNTA(H16:CN16))*2</f>
        <v>16</v>
      </c>
      <c r="CP16" s="69">
        <v>22</v>
      </c>
      <c r="CQ16" s="65">
        <f t="shared" si="15"/>
        <v>38</v>
      </c>
      <c r="CR16" s="118" t="s">
        <v>133</v>
      </c>
      <c r="CS16" s="296" t="s">
        <v>151</v>
      </c>
    </row>
    <row r="17" spans="1:97" s="14" customFormat="1" ht="15.75" x14ac:dyDescent="0.25">
      <c r="A17" s="49">
        <v>4496</v>
      </c>
      <c r="B17" s="57" t="s">
        <v>59</v>
      </c>
      <c r="C17" s="50" t="s">
        <v>60</v>
      </c>
      <c r="D17" s="51"/>
      <c r="E17" s="52">
        <v>30</v>
      </c>
      <c r="F17" s="52">
        <f t="shared" si="13"/>
        <v>48</v>
      </c>
      <c r="G17" s="262"/>
      <c r="H17" s="491"/>
      <c r="I17" s="29"/>
      <c r="J17" s="28"/>
      <c r="K17" s="28"/>
      <c r="L17" s="29"/>
      <c r="M17" s="31"/>
      <c r="N17" s="45"/>
      <c r="O17" s="28" t="s">
        <v>33</v>
      </c>
      <c r="P17" s="28"/>
      <c r="Q17" s="28"/>
      <c r="R17" s="28"/>
      <c r="S17" s="28"/>
      <c r="T17" s="28"/>
      <c r="U17" s="29"/>
      <c r="V17" s="28"/>
      <c r="W17" s="28"/>
      <c r="X17" s="28"/>
      <c r="Y17" s="28" t="s">
        <v>197</v>
      </c>
      <c r="Z17" s="28"/>
      <c r="AA17" s="28"/>
      <c r="AB17" s="28"/>
      <c r="AC17" s="28"/>
      <c r="AD17" s="339"/>
      <c r="AE17" s="28"/>
      <c r="AF17" s="339"/>
      <c r="AG17" s="28"/>
      <c r="AH17" s="339"/>
      <c r="AI17" s="502" t="s">
        <v>198</v>
      </c>
      <c r="AJ17" s="46"/>
      <c r="AK17" s="28"/>
      <c r="AL17" s="28"/>
      <c r="AM17" s="28"/>
      <c r="AN17" s="28"/>
      <c r="AO17" s="29"/>
      <c r="AP17" s="29"/>
      <c r="AQ17" s="70"/>
      <c r="AR17" s="29"/>
      <c r="AS17" s="28" t="s">
        <v>199</v>
      </c>
      <c r="AT17" s="28"/>
      <c r="AU17" s="28"/>
      <c r="AV17" s="28"/>
      <c r="AW17" s="28"/>
      <c r="AX17" s="28"/>
      <c r="AY17" s="28"/>
      <c r="AZ17" s="28"/>
      <c r="BA17" s="29"/>
      <c r="BB17" s="29"/>
      <c r="BC17" s="28" t="s">
        <v>200</v>
      </c>
      <c r="BD17" s="29"/>
      <c r="BE17" s="117"/>
      <c r="BF17" s="159"/>
      <c r="BG17" s="29"/>
      <c r="BH17" s="29"/>
      <c r="BI17" s="29"/>
      <c r="BJ17" s="29"/>
      <c r="BK17" s="28"/>
      <c r="BL17" s="29"/>
      <c r="BM17" s="29" t="s">
        <v>201</v>
      </c>
      <c r="BN17" s="28"/>
      <c r="BO17" s="29"/>
      <c r="BP17" s="70"/>
      <c r="BQ17" s="28"/>
      <c r="BR17" s="29"/>
      <c r="BS17" s="28"/>
      <c r="BT17" s="29"/>
      <c r="BU17" s="29"/>
      <c r="BV17" s="339"/>
      <c r="BW17" s="29" t="s">
        <v>202</v>
      </c>
      <c r="BX17" s="29"/>
      <c r="BY17" s="28"/>
      <c r="BZ17" s="382"/>
      <c r="CA17" s="45"/>
      <c r="CB17" s="370"/>
      <c r="CC17" s="29"/>
      <c r="CD17" s="370"/>
      <c r="CE17" s="28"/>
      <c r="CF17" s="375"/>
      <c r="CG17" s="28" t="s">
        <v>34</v>
      </c>
      <c r="CH17" s="28"/>
      <c r="CI17" s="28"/>
      <c r="CJ17" s="468"/>
      <c r="CK17" s="28"/>
      <c r="CL17" s="370"/>
      <c r="CM17" s="29"/>
      <c r="CN17" s="382"/>
      <c r="CO17" s="258">
        <f>(COUNTA(H17:CN17))*3</f>
        <v>24</v>
      </c>
      <c r="CP17" s="67">
        <v>24</v>
      </c>
      <c r="CQ17" s="58">
        <f t="shared" si="15"/>
        <v>48</v>
      </c>
      <c r="CR17" s="93" t="s">
        <v>132</v>
      </c>
      <c r="CS17" s="296" t="s">
        <v>147</v>
      </c>
    </row>
    <row r="18" spans="1:97" s="14" customFormat="1" ht="15.75" x14ac:dyDescent="0.25">
      <c r="A18" s="59">
        <v>4496</v>
      </c>
      <c r="B18" s="23" t="s">
        <v>61</v>
      </c>
      <c r="C18" s="24" t="s">
        <v>62</v>
      </c>
      <c r="D18" s="17"/>
      <c r="E18" s="27">
        <f>+E17</f>
        <v>30</v>
      </c>
      <c r="F18" s="27">
        <f t="shared" si="13"/>
        <v>48</v>
      </c>
      <c r="G18" s="263"/>
      <c r="H18" s="485"/>
      <c r="I18" s="33"/>
      <c r="J18" s="32" t="s">
        <v>33</v>
      </c>
      <c r="K18" s="32"/>
      <c r="L18" s="33"/>
      <c r="M18" s="35"/>
      <c r="N18" s="83"/>
      <c r="O18" s="32"/>
      <c r="P18" s="32"/>
      <c r="Q18" s="32"/>
      <c r="R18" s="32"/>
      <c r="S18" s="32"/>
      <c r="T18" s="32" t="s">
        <v>197</v>
      </c>
      <c r="U18" s="33"/>
      <c r="V18" s="32"/>
      <c r="W18" s="32"/>
      <c r="X18" s="32"/>
      <c r="Y18" s="32"/>
      <c r="Z18" s="32"/>
      <c r="AA18" s="32"/>
      <c r="AB18" s="32"/>
      <c r="AC18" s="32"/>
      <c r="AD18" s="32" t="s">
        <v>198</v>
      </c>
      <c r="AE18" s="32"/>
      <c r="AF18" s="32"/>
      <c r="AG18" s="32"/>
      <c r="AH18" s="32"/>
      <c r="AI18" s="358"/>
      <c r="AJ18" s="47"/>
      <c r="AK18" s="341"/>
      <c r="AL18" s="32"/>
      <c r="AM18" s="32"/>
      <c r="AN18" s="32" t="s">
        <v>199</v>
      </c>
      <c r="AO18" s="33"/>
      <c r="AP18" s="33"/>
      <c r="AQ18" s="71"/>
      <c r="AR18" s="33"/>
      <c r="AS18" s="33"/>
      <c r="AT18" s="32"/>
      <c r="AU18" s="32"/>
      <c r="AV18" s="32"/>
      <c r="AW18" s="32"/>
      <c r="AX18" s="32" t="s">
        <v>200</v>
      </c>
      <c r="AY18" s="32"/>
      <c r="AZ18" s="32"/>
      <c r="BA18" s="33"/>
      <c r="BB18" s="33"/>
      <c r="BC18" s="33"/>
      <c r="BD18" s="33"/>
      <c r="BE18" s="112"/>
      <c r="BF18" s="160"/>
      <c r="BG18" s="33"/>
      <c r="BH18" s="33" t="s">
        <v>201</v>
      </c>
      <c r="BI18" s="33"/>
      <c r="BJ18" s="33"/>
      <c r="BK18" s="32"/>
      <c r="BL18" s="33"/>
      <c r="BM18" s="33"/>
      <c r="BN18" s="34"/>
      <c r="BO18" s="33"/>
      <c r="BP18" s="71"/>
      <c r="BQ18" s="32"/>
      <c r="BR18" s="33" t="s">
        <v>202</v>
      </c>
      <c r="BS18" s="32"/>
      <c r="BT18" s="33"/>
      <c r="BU18" s="33"/>
      <c r="BV18" s="32"/>
      <c r="BW18" s="32"/>
      <c r="BX18" s="371"/>
      <c r="BY18" s="372"/>
      <c r="BZ18" s="358"/>
      <c r="CA18" s="498"/>
      <c r="CB18" s="32" t="s">
        <v>34</v>
      </c>
      <c r="CC18" s="33"/>
      <c r="CD18" s="32"/>
      <c r="CE18" s="32"/>
      <c r="CF18" s="71"/>
      <c r="CG18" s="32"/>
      <c r="CH18" s="32"/>
      <c r="CI18" s="32"/>
      <c r="CJ18" s="33"/>
      <c r="CK18" s="32"/>
      <c r="CL18" s="32"/>
      <c r="CM18" s="33"/>
      <c r="CN18" s="358"/>
      <c r="CO18" s="455">
        <f>(COUNTA(H18:CN18))*3</f>
        <v>24</v>
      </c>
      <c r="CP18" s="68">
        <v>24</v>
      </c>
      <c r="CQ18" s="60">
        <f t="shared" si="15"/>
        <v>48</v>
      </c>
      <c r="CR18" s="94" t="s">
        <v>132</v>
      </c>
      <c r="CS18" s="296" t="s">
        <v>145</v>
      </c>
    </row>
    <row r="19" spans="1:97" s="14" customFormat="1" ht="34.5" customHeight="1" x14ac:dyDescent="0.25">
      <c r="A19" s="59">
        <v>4496</v>
      </c>
      <c r="B19" s="23" t="s">
        <v>63</v>
      </c>
      <c r="C19" s="17" t="s">
        <v>64</v>
      </c>
      <c r="D19" s="17"/>
      <c r="E19" s="27">
        <f t="shared" ref="E19:E21" si="16">+E18</f>
        <v>30</v>
      </c>
      <c r="F19" s="27">
        <f t="shared" si="13"/>
        <v>48</v>
      </c>
      <c r="G19" s="328"/>
      <c r="H19" s="485"/>
      <c r="I19" s="33"/>
      <c r="J19" s="32"/>
      <c r="K19" s="32"/>
      <c r="L19" s="33"/>
      <c r="M19" s="35"/>
      <c r="N19" s="83"/>
      <c r="O19" s="32"/>
      <c r="P19" s="32" t="s">
        <v>33</v>
      </c>
      <c r="Q19" s="32"/>
      <c r="R19" s="32"/>
      <c r="S19" s="32"/>
      <c r="T19" s="32"/>
      <c r="U19" s="33"/>
      <c r="V19" s="32"/>
      <c r="W19" s="32"/>
      <c r="X19" s="32"/>
      <c r="Y19" s="32"/>
      <c r="Z19" s="32" t="s">
        <v>197</v>
      </c>
      <c r="AA19" s="32"/>
      <c r="AB19" s="32"/>
      <c r="AC19" s="32"/>
      <c r="AD19" s="32"/>
      <c r="AE19" s="32"/>
      <c r="AF19" s="32"/>
      <c r="AG19" s="341"/>
      <c r="AH19" s="32"/>
      <c r="AI19" s="358"/>
      <c r="AJ19" s="83" t="s">
        <v>198</v>
      </c>
      <c r="AK19" s="32"/>
      <c r="AL19" s="341"/>
      <c r="AM19" s="32"/>
      <c r="AN19" s="32"/>
      <c r="AO19" s="33"/>
      <c r="AP19" s="33"/>
      <c r="AQ19" s="342"/>
      <c r="AR19" s="33"/>
      <c r="AS19" s="33"/>
      <c r="AT19" s="32" t="s">
        <v>199</v>
      </c>
      <c r="AU19" s="32"/>
      <c r="AV19" s="32"/>
      <c r="AW19" s="32"/>
      <c r="AX19" s="32"/>
      <c r="AY19" s="32"/>
      <c r="AZ19" s="32"/>
      <c r="BA19" s="33"/>
      <c r="BB19" s="33"/>
      <c r="BC19" s="33"/>
      <c r="BD19" s="32" t="s">
        <v>200</v>
      </c>
      <c r="BE19" s="112"/>
      <c r="BF19" s="160"/>
      <c r="BG19" s="33"/>
      <c r="BH19" s="33"/>
      <c r="BI19" s="33"/>
      <c r="BJ19" s="33"/>
      <c r="BK19" s="32"/>
      <c r="BL19" s="33"/>
      <c r="BM19" s="33"/>
      <c r="BN19" s="33" t="s">
        <v>201</v>
      </c>
      <c r="BO19" s="33"/>
      <c r="BP19" s="71"/>
      <c r="BQ19" s="32"/>
      <c r="BR19" s="33"/>
      <c r="BS19" s="32"/>
      <c r="BT19" s="33"/>
      <c r="BU19" s="33"/>
      <c r="BV19" s="32"/>
      <c r="BW19" s="32"/>
      <c r="BX19" s="33" t="s">
        <v>202</v>
      </c>
      <c r="BY19" s="32"/>
      <c r="BZ19" s="358"/>
      <c r="CA19" s="83"/>
      <c r="CB19" s="32"/>
      <c r="CC19" s="33"/>
      <c r="CD19" s="32"/>
      <c r="CE19" s="341"/>
      <c r="CF19" s="71"/>
      <c r="CG19" s="32"/>
      <c r="CH19" s="32" t="s">
        <v>34</v>
      </c>
      <c r="CI19" s="32"/>
      <c r="CJ19" s="33"/>
      <c r="CK19" s="32"/>
      <c r="CL19" s="32"/>
      <c r="CM19" s="33"/>
      <c r="CN19" s="358"/>
      <c r="CO19" s="455">
        <f>(COUNTA(H19:CN19))*3</f>
        <v>24</v>
      </c>
      <c r="CP19" s="68">
        <v>24</v>
      </c>
      <c r="CQ19" s="60">
        <f t="shared" si="15"/>
        <v>48</v>
      </c>
      <c r="CR19" s="94" t="s">
        <v>132</v>
      </c>
      <c r="CS19" s="296" t="s">
        <v>151</v>
      </c>
    </row>
    <row r="20" spans="1:97" s="14" customFormat="1" ht="16.5" thickBot="1" x14ac:dyDescent="0.3">
      <c r="A20" s="59">
        <v>4496</v>
      </c>
      <c r="B20" s="23" t="s">
        <v>65</v>
      </c>
      <c r="C20" s="24" t="s">
        <v>66</v>
      </c>
      <c r="D20" s="17"/>
      <c r="E20" s="27">
        <f t="shared" si="16"/>
        <v>30</v>
      </c>
      <c r="F20" s="27">
        <f t="shared" si="13"/>
        <v>48</v>
      </c>
      <c r="G20" s="263"/>
      <c r="H20" s="485"/>
      <c r="I20" s="33"/>
      <c r="J20" s="32"/>
      <c r="K20" s="32"/>
      <c r="L20" s="33" t="s">
        <v>33</v>
      </c>
      <c r="M20" s="35"/>
      <c r="N20" s="83"/>
      <c r="O20" s="32"/>
      <c r="P20" s="32"/>
      <c r="Q20" s="32"/>
      <c r="R20" s="32"/>
      <c r="S20" s="32"/>
      <c r="T20" s="32"/>
      <c r="U20" s="33"/>
      <c r="V20" s="32" t="s">
        <v>197</v>
      </c>
      <c r="W20" s="32"/>
      <c r="X20" s="341"/>
      <c r="Y20" s="341"/>
      <c r="Z20" s="36"/>
      <c r="AA20" s="32"/>
      <c r="AB20" s="32"/>
      <c r="AC20" s="32"/>
      <c r="AD20" s="32"/>
      <c r="AE20" s="32"/>
      <c r="AF20" s="32" t="s">
        <v>198</v>
      </c>
      <c r="AG20" s="341"/>
      <c r="AH20" s="341"/>
      <c r="AI20" s="560"/>
      <c r="AJ20" s="47"/>
      <c r="AK20" s="32"/>
      <c r="AL20" s="32"/>
      <c r="AM20" s="32"/>
      <c r="AN20" s="32"/>
      <c r="AO20" s="33"/>
      <c r="AP20" s="32" t="s">
        <v>199</v>
      </c>
      <c r="AQ20" s="71"/>
      <c r="AR20" s="33"/>
      <c r="AS20" s="33"/>
      <c r="AT20" s="32"/>
      <c r="AU20" s="32"/>
      <c r="AV20" s="32"/>
      <c r="AW20" s="32"/>
      <c r="AX20" s="32"/>
      <c r="AY20" s="32"/>
      <c r="AZ20" s="32" t="s">
        <v>200</v>
      </c>
      <c r="BA20" s="33"/>
      <c r="BB20" s="33"/>
      <c r="BC20" s="33"/>
      <c r="BD20" s="33"/>
      <c r="BE20" s="112"/>
      <c r="BF20" s="160"/>
      <c r="BG20" s="33"/>
      <c r="BH20" s="33"/>
      <c r="BI20" s="33"/>
      <c r="BJ20" s="33" t="s">
        <v>201</v>
      </c>
      <c r="BK20" s="32"/>
      <c r="BL20" s="33"/>
      <c r="BM20" s="33"/>
      <c r="BN20" s="36"/>
      <c r="BO20" s="33"/>
      <c r="BP20" s="71"/>
      <c r="BQ20" s="341"/>
      <c r="BR20" s="340"/>
      <c r="BS20" s="341"/>
      <c r="BT20" s="33" t="s">
        <v>202</v>
      </c>
      <c r="BU20" s="340"/>
      <c r="BV20" s="341"/>
      <c r="BW20" s="341"/>
      <c r="BX20" s="33"/>
      <c r="BY20" s="32"/>
      <c r="BZ20" s="358"/>
      <c r="CA20" s="498"/>
      <c r="CB20" s="373"/>
      <c r="CC20" s="371"/>
      <c r="CD20" s="32" t="s">
        <v>34</v>
      </c>
      <c r="CE20" s="372"/>
      <c r="CF20" s="464"/>
      <c r="CG20" s="372"/>
      <c r="CH20" s="32"/>
      <c r="CI20" s="32"/>
      <c r="CJ20" s="33"/>
      <c r="CK20" s="32"/>
      <c r="CL20" s="32"/>
      <c r="CM20" s="33"/>
      <c r="CN20" s="358"/>
      <c r="CO20" s="455">
        <f>(COUNTA(H20:CN20))*3</f>
        <v>24</v>
      </c>
      <c r="CP20" s="68">
        <v>24</v>
      </c>
      <c r="CQ20" s="60">
        <f t="shared" si="15"/>
        <v>48</v>
      </c>
      <c r="CR20" s="94" t="s">
        <v>132</v>
      </c>
      <c r="CS20" s="296" t="s">
        <v>151</v>
      </c>
    </row>
    <row r="21" spans="1:97" s="14" customFormat="1" ht="15.75" x14ac:dyDescent="0.25">
      <c r="A21" s="59">
        <v>4496</v>
      </c>
      <c r="B21" s="23" t="s">
        <v>67</v>
      </c>
      <c r="C21" s="24" t="s">
        <v>68</v>
      </c>
      <c r="D21" s="51"/>
      <c r="E21" s="27">
        <f t="shared" si="16"/>
        <v>30</v>
      </c>
      <c r="F21" s="27">
        <f t="shared" si="13"/>
        <v>48</v>
      </c>
      <c r="G21" s="263"/>
      <c r="H21" s="485"/>
      <c r="I21" s="33"/>
      <c r="J21" s="32"/>
      <c r="K21" s="32"/>
      <c r="L21" s="33"/>
      <c r="M21" s="35"/>
      <c r="N21" s="83"/>
      <c r="O21" s="32"/>
      <c r="P21" s="32"/>
      <c r="Q21" s="32" t="s">
        <v>33</v>
      </c>
      <c r="R21" s="32"/>
      <c r="S21" s="32"/>
      <c r="T21" s="32"/>
      <c r="U21" s="33"/>
      <c r="V21" s="32"/>
      <c r="W21" s="32"/>
      <c r="X21" s="368"/>
      <c r="Y21" s="32"/>
      <c r="Z21" s="341"/>
      <c r="AA21" s="32" t="s">
        <v>197</v>
      </c>
      <c r="AB21" s="32"/>
      <c r="AC21" s="32"/>
      <c r="AD21" s="32"/>
      <c r="AE21" s="32"/>
      <c r="AF21" s="32"/>
      <c r="AG21" s="32"/>
      <c r="AH21" s="32"/>
      <c r="AI21" s="358"/>
      <c r="AJ21" s="47"/>
      <c r="AK21" s="32" t="s">
        <v>198</v>
      </c>
      <c r="AL21" s="32"/>
      <c r="AM21" s="32"/>
      <c r="AN21" s="32"/>
      <c r="AO21" s="33"/>
      <c r="AP21" s="33"/>
      <c r="AQ21" s="71"/>
      <c r="AR21" s="33"/>
      <c r="AS21" s="33"/>
      <c r="AT21" s="32"/>
      <c r="AU21" s="32" t="s">
        <v>199</v>
      </c>
      <c r="AV21" s="32"/>
      <c r="AW21" s="32"/>
      <c r="AX21" s="32"/>
      <c r="AY21" s="32"/>
      <c r="AZ21" s="32"/>
      <c r="BA21" s="33"/>
      <c r="BB21" s="33"/>
      <c r="BC21" s="33"/>
      <c r="BD21" s="33"/>
      <c r="BE21" s="358" t="s">
        <v>200</v>
      </c>
      <c r="BF21" s="160"/>
      <c r="BG21" s="33"/>
      <c r="BH21" s="33"/>
      <c r="BI21" s="33"/>
      <c r="BJ21" s="33"/>
      <c r="BK21" s="32"/>
      <c r="BL21" s="33"/>
      <c r="BM21" s="33"/>
      <c r="BN21" s="34"/>
      <c r="BO21" s="33" t="s">
        <v>201</v>
      </c>
      <c r="BP21" s="71"/>
      <c r="BQ21" s="32"/>
      <c r="BR21" s="33"/>
      <c r="BS21" s="32"/>
      <c r="BT21" s="33"/>
      <c r="BU21" s="33"/>
      <c r="BV21" s="341"/>
      <c r="BW21" s="32"/>
      <c r="BX21" s="340"/>
      <c r="BY21" s="33" t="s">
        <v>202</v>
      </c>
      <c r="BZ21" s="358"/>
      <c r="CA21" s="83"/>
      <c r="CB21" s="32"/>
      <c r="CC21" s="33"/>
      <c r="CD21" s="372"/>
      <c r="CE21" s="32"/>
      <c r="CF21" s="464"/>
      <c r="CG21" s="374"/>
      <c r="CH21" s="372"/>
      <c r="CI21" s="36" t="s">
        <v>34</v>
      </c>
      <c r="CJ21" s="33"/>
      <c r="CK21" s="32"/>
      <c r="CL21" s="32"/>
      <c r="CM21" s="33"/>
      <c r="CN21" s="383"/>
      <c r="CO21" s="455">
        <f>(COUNTA(H21:CN21))*3</f>
        <v>24</v>
      </c>
      <c r="CP21" s="68">
        <v>24</v>
      </c>
      <c r="CQ21" s="60">
        <f t="shared" si="15"/>
        <v>48</v>
      </c>
      <c r="CR21" s="94" t="s">
        <v>132</v>
      </c>
      <c r="CS21" s="296" t="s">
        <v>145</v>
      </c>
    </row>
    <row r="22" spans="1:97" ht="16.5" thickBot="1" x14ac:dyDescent="0.3">
      <c r="A22" s="61">
        <v>4496</v>
      </c>
      <c r="B22" s="64" t="s">
        <v>69</v>
      </c>
      <c r="C22" s="62" t="s">
        <v>70</v>
      </c>
      <c r="D22" s="73"/>
      <c r="E22" s="63">
        <f>+E21</f>
        <v>30</v>
      </c>
      <c r="F22" s="63">
        <f t="shared" si="13"/>
        <v>38</v>
      </c>
      <c r="G22" s="548"/>
      <c r="H22" s="469"/>
      <c r="I22" s="38"/>
      <c r="J22" s="37"/>
      <c r="K22" s="37" t="s">
        <v>33</v>
      </c>
      <c r="L22" s="38"/>
      <c r="M22" s="40"/>
      <c r="N22" s="499"/>
      <c r="O22" s="37"/>
      <c r="P22" s="37"/>
      <c r="Q22" s="37"/>
      <c r="R22" s="37"/>
      <c r="S22" s="37"/>
      <c r="T22" s="37"/>
      <c r="U22" s="37" t="s">
        <v>197</v>
      </c>
      <c r="V22" s="37"/>
      <c r="W22" s="37"/>
      <c r="X22" s="37"/>
      <c r="Y22" s="37"/>
      <c r="Z22" s="37"/>
      <c r="AA22" s="37"/>
      <c r="AB22" s="37"/>
      <c r="AC22" s="37"/>
      <c r="AD22" s="37"/>
      <c r="AE22" s="37" t="s">
        <v>198</v>
      </c>
      <c r="AF22" s="37"/>
      <c r="AG22" s="369"/>
      <c r="AH22" s="369"/>
      <c r="AI22" s="359"/>
      <c r="AJ22" s="561"/>
      <c r="AK22" s="37"/>
      <c r="AL22" s="37"/>
      <c r="AM22" s="369"/>
      <c r="AN22" s="37"/>
      <c r="AO22" s="37" t="s">
        <v>199</v>
      </c>
      <c r="AP22" s="38"/>
      <c r="AQ22" s="376"/>
      <c r="AR22" s="562"/>
      <c r="AS22" s="38"/>
      <c r="AT22" s="369"/>
      <c r="AU22" s="37"/>
      <c r="AV22" s="37"/>
      <c r="AW22" s="37"/>
      <c r="AX22" s="37"/>
      <c r="AY22" s="37" t="s">
        <v>200</v>
      </c>
      <c r="AZ22" s="37"/>
      <c r="BA22" s="38"/>
      <c r="BB22" s="38"/>
      <c r="BC22" s="38"/>
      <c r="BD22" s="38"/>
      <c r="BE22" s="113"/>
      <c r="BF22" s="486"/>
      <c r="BG22" s="38"/>
      <c r="BH22" s="38"/>
      <c r="BI22" s="38" t="s">
        <v>201</v>
      </c>
      <c r="BJ22" s="38"/>
      <c r="BK22" s="37"/>
      <c r="BL22" s="38"/>
      <c r="BM22" s="38"/>
      <c r="BN22" s="563"/>
      <c r="BO22" s="38"/>
      <c r="BP22" s="72"/>
      <c r="BQ22" s="37"/>
      <c r="BR22" s="38"/>
      <c r="BS22" s="38" t="s">
        <v>202</v>
      </c>
      <c r="BT22" s="38"/>
      <c r="BU22" s="38"/>
      <c r="BV22" s="37"/>
      <c r="BW22" s="37"/>
      <c r="BX22" s="38"/>
      <c r="BY22" s="37"/>
      <c r="BZ22" s="359"/>
      <c r="CA22" s="499"/>
      <c r="CB22" s="37"/>
      <c r="CC22" s="38" t="s">
        <v>34</v>
      </c>
      <c r="CD22" s="37"/>
      <c r="CE22" s="369"/>
      <c r="CF22" s="376"/>
      <c r="CG22" s="37"/>
      <c r="CH22" s="369"/>
      <c r="CI22" s="39"/>
      <c r="CJ22" s="38"/>
      <c r="CK22" s="369"/>
      <c r="CL22" s="37"/>
      <c r="CM22" s="38"/>
      <c r="CN22" s="359"/>
      <c r="CO22" s="547">
        <f>(COUNTA(H22:CC22))*2</f>
        <v>16</v>
      </c>
      <c r="CP22" s="69">
        <v>22</v>
      </c>
      <c r="CQ22" s="65">
        <f t="shared" si="15"/>
        <v>38</v>
      </c>
      <c r="CR22" s="118" t="s">
        <v>133</v>
      </c>
      <c r="CS22" s="296" t="s">
        <v>146</v>
      </c>
    </row>
    <row r="23" spans="1:97" ht="15.75" x14ac:dyDescent="0.25">
      <c r="A23" s="86">
        <v>5496</v>
      </c>
      <c r="B23" s="87" t="s">
        <v>71</v>
      </c>
      <c r="C23" s="88" t="s">
        <v>72</v>
      </c>
      <c r="D23" s="89"/>
      <c r="E23" s="90">
        <v>29</v>
      </c>
      <c r="F23" s="90">
        <f t="shared" si="13"/>
        <v>48</v>
      </c>
      <c r="G23" s="550"/>
      <c r="H23" s="46"/>
      <c r="I23" s="29"/>
      <c r="J23" s="29"/>
      <c r="K23" s="29"/>
      <c r="L23" s="29"/>
      <c r="M23" s="405"/>
      <c r="N23" s="46"/>
      <c r="O23" s="29" t="s">
        <v>33</v>
      </c>
      <c r="P23" s="29"/>
      <c r="Q23" s="29"/>
      <c r="R23" s="29"/>
      <c r="S23" s="29"/>
      <c r="T23" s="29"/>
      <c r="U23" s="29"/>
      <c r="V23" s="29"/>
      <c r="W23" s="29"/>
      <c r="X23" s="29"/>
      <c r="Y23" s="28" t="s">
        <v>197</v>
      </c>
      <c r="Z23" s="29"/>
      <c r="AA23" s="29"/>
      <c r="AB23" s="29"/>
      <c r="AC23" s="29"/>
      <c r="AD23" s="29"/>
      <c r="AE23" s="29"/>
      <c r="AF23" s="29"/>
      <c r="AG23" s="29"/>
      <c r="AH23" s="29"/>
      <c r="AI23" s="502" t="s">
        <v>198</v>
      </c>
      <c r="AJ23" s="46"/>
      <c r="AK23" s="29"/>
      <c r="AL23" s="29"/>
      <c r="AM23" s="29"/>
      <c r="AN23" s="29"/>
      <c r="AO23" s="29"/>
      <c r="AP23" s="29"/>
      <c r="AQ23" s="70"/>
      <c r="AR23" s="29"/>
      <c r="AS23" s="28" t="s">
        <v>199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8" t="s">
        <v>200</v>
      </c>
      <c r="BD23" s="29"/>
      <c r="BE23" s="117"/>
      <c r="BF23" s="159"/>
      <c r="BG23" s="29"/>
      <c r="BH23" s="29"/>
      <c r="BI23" s="29"/>
      <c r="BJ23" s="29"/>
      <c r="BK23" s="367"/>
      <c r="BL23" s="29"/>
      <c r="BM23" s="29" t="s">
        <v>201</v>
      </c>
      <c r="BN23" s="29"/>
      <c r="BO23" s="29"/>
      <c r="BP23" s="70"/>
      <c r="BQ23" s="29"/>
      <c r="BR23" s="29"/>
      <c r="BS23" s="29"/>
      <c r="BT23" s="29"/>
      <c r="BU23" s="29"/>
      <c r="BV23" s="29"/>
      <c r="BW23" s="29" t="s">
        <v>202</v>
      </c>
      <c r="BX23" s="29"/>
      <c r="BY23" s="29"/>
      <c r="BZ23" s="117"/>
      <c r="CA23" s="484"/>
      <c r="CB23" s="336"/>
      <c r="CC23" s="336"/>
      <c r="CD23" s="336"/>
      <c r="CE23" s="336"/>
      <c r="CF23" s="337"/>
      <c r="CG23" s="336" t="s">
        <v>34</v>
      </c>
      <c r="CH23" s="336"/>
      <c r="CI23" s="336"/>
      <c r="CJ23" s="336"/>
      <c r="CK23" s="336"/>
      <c r="CL23" s="336"/>
      <c r="CM23" s="336"/>
      <c r="CN23" s="338"/>
      <c r="CO23" s="258">
        <f>(COUNTA(H23:CN23))*3</f>
        <v>24</v>
      </c>
      <c r="CP23" s="67">
        <v>24</v>
      </c>
      <c r="CQ23" s="58">
        <f t="shared" si="15"/>
        <v>48</v>
      </c>
      <c r="CR23" s="93" t="s">
        <v>132</v>
      </c>
      <c r="CS23" s="296" t="s">
        <v>145</v>
      </c>
    </row>
    <row r="24" spans="1:97" ht="15.75" x14ac:dyDescent="0.25">
      <c r="A24" s="59">
        <v>5496</v>
      </c>
      <c r="B24" s="23" t="s">
        <v>79</v>
      </c>
      <c r="C24" s="24" t="s">
        <v>80</v>
      </c>
      <c r="D24" s="185"/>
      <c r="E24" s="27">
        <f t="shared" ref="E24:E28" si="17">+E23</f>
        <v>29</v>
      </c>
      <c r="F24" s="27">
        <f>+CQ24</f>
        <v>48</v>
      </c>
      <c r="G24" s="329"/>
      <c r="H24" s="47"/>
      <c r="I24" s="33"/>
      <c r="J24" s="33" t="s">
        <v>33</v>
      </c>
      <c r="K24" s="33"/>
      <c r="L24" s="33"/>
      <c r="M24" s="114"/>
      <c r="N24" s="47"/>
      <c r="O24" s="33"/>
      <c r="P24" s="33"/>
      <c r="Q24" s="130"/>
      <c r="R24" s="33"/>
      <c r="S24" s="33"/>
      <c r="T24" s="32" t="s">
        <v>197</v>
      </c>
      <c r="U24" s="33"/>
      <c r="V24" s="33"/>
      <c r="W24" s="33"/>
      <c r="X24" s="33"/>
      <c r="Y24" s="33"/>
      <c r="Z24" s="33"/>
      <c r="AA24" s="33"/>
      <c r="AB24" s="33"/>
      <c r="AC24" s="33"/>
      <c r="AD24" s="32" t="s">
        <v>198</v>
      </c>
      <c r="AE24" s="33"/>
      <c r="AF24" s="33"/>
      <c r="AG24" s="33"/>
      <c r="AH24" s="33"/>
      <c r="AI24" s="112"/>
      <c r="AJ24" s="47"/>
      <c r="AK24" s="33"/>
      <c r="AL24" s="33"/>
      <c r="AM24" s="33"/>
      <c r="AN24" s="32" t="s">
        <v>199</v>
      </c>
      <c r="AO24" s="33"/>
      <c r="AP24" s="33"/>
      <c r="AQ24" s="71"/>
      <c r="AR24" s="33"/>
      <c r="AS24" s="33"/>
      <c r="AT24" s="33"/>
      <c r="AU24" s="33"/>
      <c r="AV24" s="33"/>
      <c r="AW24" s="33"/>
      <c r="AX24" s="32" t="s">
        <v>200</v>
      </c>
      <c r="AY24" s="33"/>
      <c r="AZ24" s="33"/>
      <c r="BA24" s="33"/>
      <c r="BB24" s="33"/>
      <c r="BC24" s="33"/>
      <c r="BD24" s="33"/>
      <c r="BE24" s="112"/>
      <c r="BF24" s="160"/>
      <c r="BG24" s="33"/>
      <c r="BH24" s="33" t="s">
        <v>201</v>
      </c>
      <c r="BI24" s="33"/>
      <c r="BJ24" s="33"/>
      <c r="BK24" s="364"/>
      <c r="BL24" s="33"/>
      <c r="BM24" s="33"/>
      <c r="BN24" s="33"/>
      <c r="BO24" s="33"/>
      <c r="BP24" s="71"/>
      <c r="BQ24" s="33"/>
      <c r="BR24" s="33" t="s">
        <v>202</v>
      </c>
      <c r="BS24" s="33"/>
      <c r="BT24" s="33"/>
      <c r="BU24" s="33"/>
      <c r="BV24" s="33"/>
      <c r="BW24" s="33"/>
      <c r="BX24" s="33"/>
      <c r="BY24" s="33"/>
      <c r="BZ24" s="112"/>
      <c r="CA24" s="485"/>
      <c r="CB24" s="33" t="s">
        <v>34</v>
      </c>
      <c r="CC24" s="33"/>
      <c r="CD24" s="33"/>
      <c r="CE24" s="33"/>
      <c r="CF24" s="71"/>
      <c r="CG24" s="33"/>
      <c r="CH24" s="33"/>
      <c r="CI24" s="33"/>
      <c r="CJ24" s="33"/>
      <c r="CK24" s="33"/>
      <c r="CL24" s="33"/>
      <c r="CM24" s="33"/>
      <c r="CN24" s="112"/>
      <c r="CO24" s="455">
        <f>(COUNTA(H24:CN24))*3</f>
        <v>24</v>
      </c>
      <c r="CP24" s="68">
        <v>24</v>
      </c>
      <c r="CQ24" s="60">
        <f t="shared" si="15"/>
        <v>48</v>
      </c>
      <c r="CR24" s="94" t="s">
        <v>132</v>
      </c>
      <c r="CS24" s="296" t="s">
        <v>147</v>
      </c>
    </row>
    <row r="25" spans="1:97" ht="30" x14ac:dyDescent="0.25">
      <c r="A25" s="59">
        <v>5496</v>
      </c>
      <c r="B25" s="23" t="s">
        <v>75</v>
      </c>
      <c r="C25" s="17" t="s">
        <v>76</v>
      </c>
      <c r="D25" s="17"/>
      <c r="E25" s="27">
        <f t="shared" si="17"/>
        <v>29</v>
      </c>
      <c r="F25" s="27">
        <f t="shared" si="13"/>
        <v>48</v>
      </c>
      <c r="G25" s="263"/>
      <c r="H25" s="47"/>
      <c r="I25" s="33"/>
      <c r="J25" s="33"/>
      <c r="K25" s="33"/>
      <c r="L25" s="33"/>
      <c r="M25" s="114"/>
      <c r="N25" s="47"/>
      <c r="O25" s="33"/>
      <c r="P25" s="33" t="s">
        <v>33</v>
      </c>
      <c r="Q25" s="33"/>
      <c r="R25" s="33"/>
      <c r="S25" s="33"/>
      <c r="T25" s="33"/>
      <c r="U25" s="33"/>
      <c r="V25" s="33"/>
      <c r="W25" s="362"/>
      <c r="X25" s="33"/>
      <c r="Y25" s="33"/>
      <c r="Z25" s="32" t="s">
        <v>197</v>
      </c>
      <c r="AA25" s="33"/>
      <c r="AB25" s="33"/>
      <c r="AC25" s="33"/>
      <c r="AD25" s="33"/>
      <c r="AE25" s="33"/>
      <c r="AF25" s="33"/>
      <c r="AG25" s="33"/>
      <c r="AH25" s="33"/>
      <c r="AI25" s="112"/>
      <c r="AJ25" s="83" t="s">
        <v>198</v>
      </c>
      <c r="AK25" s="33"/>
      <c r="AL25" s="33"/>
      <c r="AM25" s="33"/>
      <c r="AN25" s="33"/>
      <c r="AO25" s="33"/>
      <c r="AP25" s="33"/>
      <c r="AQ25" s="71"/>
      <c r="AR25" s="33"/>
      <c r="AS25" s="33"/>
      <c r="AT25" s="32" t="s">
        <v>199</v>
      </c>
      <c r="AU25" s="33"/>
      <c r="AV25" s="33"/>
      <c r="AW25" s="33"/>
      <c r="AX25" s="33"/>
      <c r="AY25" s="33"/>
      <c r="AZ25" s="33"/>
      <c r="BA25" s="33"/>
      <c r="BB25" s="33"/>
      <c r="BC25" s="33"/>
      <c r="BD25" s="32" t="s">
        <v>200</v>
      </c>
      <c r="BE25" s="112"/>
      <c r="BF25" s="160"/>
      <c r="BG25" s="33"/>
      <c r="BH25" s="33"/>
      <c r="BI25" s="33"/>
      <c r="BJ25" s="33"/>
      <c r="BK25" s="362"/>
      <c r="BL25" s="33"/>
      <c r="BM25" s="33"/>
      <c r="BN25" s="33" t="s">
        <v>201</v>
      </c>
      <c r="BO25" s="33"/>
      <c r="BP25" s="71"/>
      <c r="BQ25" s="33"/>
      <c r="BR25" s="33"/>
      <c r="BS25" s="33"/>
      <c r="BT25" s="33"/>
      <c r="BU25" s="33"/>
      <c r="BV25" s="33"/>
      <c r="BW25" s="33"/>
      <c r="BX25" s="33" t="s">
        <v>202</v>
      </c>
      <c r="BY25" s="33"/>
      <c r="BZ25" s="112"/>
      <c r="CA25" s="485"/>
      <c r="CB25" s="33"/>
      <c r="CC25" s="33"/>
      <c r="CD25" s="33"/>
      <c r="CE25" s="33"/>
      <c r="CF25" s="71"/>
      <c r="CG25" s="33"/>
      <c r="CH25" s="33" t="s">
        <v>34</v>
      </c>
      <c r="CI25" s="33"/>
      <c r="CJ25" s="33"/>
      <c r="CK25" s="33"/>
      <c r="CL25" s="33"/>
      <c r="CM25" s="33"/>
      <c r="CN25" s="112"/>
      <c r="CO25" s="455">
        <f>(COUNTA(H25:CN25))*3</f>
        <v>24</v>
      </c>
      <c r="CP25" s="68">
        <v>24</v>
      </c>
      <c r="CQ25" s="60">
        <f t="shared" si="15"/>
        <v>48</v>
      </c>
      <c r="CR25" s="94" t="s">
        <v>132</v>
      </c>
      <c r="CS25" s="296" t="s">
        <v>145</v>
      </c>
    </row>
    <row r="26" spans="1:97" ht="15.75" x14ac:dyDescent="0.25">
      <c r="A26" s="59">
        <v>5496</v>
      </c>
      <c r="B26" s="23" t="s">
        <v>77</v>
      </c>
      <c r="C26" s="24" t="s">
        <v>78</v>
      </c>
      <c r="D26" s="187"/>
      <c r="E26" s="27">
        <f t="shared" si="17"/>
        <v>29</v>
      </c>
      <c r="F26" s="27">
        <f t="shared" si="13"/>
        <v>48</v>
      </c>
      <c r="G26" s="243"/>
      <c r="H26" s="47"/>
      <c r="I26" s="33"/>
      <c r="J26" s="33"/>
      <c r="K26" s="33"/>
      <c r="L26" s="33" t="s">
        <v>33</v>
      </c>
      <c r="M26" s="114"/>
      <c r="N26" s="47"/>
      <c r="O26" s="33"/>
      <c r="P26" s="33"/>
      <c r="Q26" s="33"/>
      <c r="R26" s="33"/>
      <c r="S26" s="33"/>
      <c r="T26" s="33"/>
      <c r="U26" s="33"/>
      <c r="V26" s="32" t="s">
        <v>197</v>
      </c>
      <c r="W26" s="33"/>
      <c r="X26" s="33"/>
      <c r="Y26" s="33"/>
      <c r="Z26" s="33"/>
      <c r="AA26" s="33"/>
      <c r="AB26" s="33"/>
      <c r="AC26" s="33"/>
      <c r="AD26" s="33"/>
      <c r="AE26" s="33"/>
      <c r="AF26" s="32" t="s">
        <v>198</v>
      </c>
      <c r="AG26" s="33"/>
      <c r="AH26" s="33"/>
      <c r="AI26" s="112"/>
      <c r="AJ26" s="47"/>
      <c r="AK26" s="33"/>
      <c r="AL26" s="33"/>
      <c r="AM26" s="33"/>
      <c r="AN26" s="33"/>
      <c r="AO26" s="33"/>
      <c r="AP26" s="32" t="s">
        <v>199</v>
      </c>
      <c r="AQ26" s="71"/>
      <c r="AR26" s="33"/>
      <c r="AS26" s="33"/>
      <c r="AT26" s="33"/>
      <c r="AU26" s="33"/>
      <c r="AV26" s="33"/>
      <c r="AW26" s="33"/>
      <c r="AX26" s="33"/>
      <c r="AY26" s="33"/>
      <c r="AZ26" s="32" t="s">
        <v>200</v>
      </c>
      <c r="BA26" s="33"/>
      <c r="BB26" s="33"/>
      <c r="BC26" s="33"/>
      <c r="BD26" s="33"/>
      <c r="BE26" s="112"/>
      <c r="BF26" s="160"/>
      <c r="BG26" s="33"/>
      <c r="BH26" s="33"/>
      <c r="BI26" s="33"/>
      <c r="BJ26" s="33" t="s">
        <v>201</v>
      </c>
      <c r="BK26" s="364"/>
      <c r="BL26" s="33"/>
      <c r="BM26" s="33"/>
      <c r="BN26" s="33"/>
      <c r="BO26" s="33"/>
      <c r="BP26" s="71"/>
      <c r="BQ26" s="33"/>
      <c r="BR26" s="33"/>
      <c r="BS26" s="33"/>
      <c r="BT26" s="33" t="s">
        <v>202</v>
      </c>
      <c r="BU26" s="33"/>
      <c r="BV26" s="33"/>
      <c r="BW26" s="33"/>
      <c r="BX26" s="33"/>
      <c r="BY26" s="33"/>
      <c r="BZ26" s="112"/>
      <c r="CA26" s="485"/>
      <c r="CB26" s="33"/>
      <c r="CC26" s="33"/>
      <c r="CD26" s="362" t="s">
        <v>34</v>
      </c>
      <c r="CE26" s="33"/>
      <c r="CF26" s="356"/>
      <c r="CG26" s="33"/>
      <c r="CH26" s="33"/>
      <c r="CI26" s="33"/>
      <c r="CJ26" s="33"/>
      <c r="CK26" s="33"/>
      <c r="CL26" s="33"/>
      <c r="CM26" s="33"/>
      <c r="CN26" s="112"/>
      <c r="CO26" s="455">
        <f>(COUNTA(H26:CN26))*3</f>
        <v>24</v>
      </c>
      <c r="CP26" s="68">
        <v>24</v>
      </c>
      <c r="CQ26" s="60">
        <f t="shared" si="15"/>
        <v>48</v>
      </c>
      <c r="CR26" s="94" t="s">
        <v>132</v>
      </c>
      <c r="CS26" s="296" t="s">
        <v>145</v>
      </c>
    </row>
    <row r="27" spans="1:97" ht="30" x14ac:dyDescent="0.25">
      <c r="A27" s="59">
        <v>5496</v>
      </c>
      <c r="B27" s="23" t="s">
        <v>73</v>
      </c>
      <c r="C27" s="17" t="s">
        <v>74</v>
      </c>
      <c r="D27" s="17"/>
      <c r="E27" s="27">
        <f t="shared" si="17"/>
        <v>29</v>
      </c>
      <c r="F27" s="27">
        <f>+CQ27</f>
        <v>48</v>
      </c>
      <c r="G27" s="263"/>
      <c r="H27" s="47"/>
      <c r="I27" s="33"/>
      <c r="J27" s="33"/>
      <c r="K27" s="33"/>
      <c r="L27" s="33"/>
      <c r="M27" s="114"/>
      <c r="N27" s="47"/>
      <c r="O27" s="33"/>
      <c r="P27" s="33"/>
      <c r="Q27" s="33" t="s">
        <v>33</v>
      </c>
      <c r="R27" s="33"/>
      <c r="S27" s="33"/>
      <c r="T27" s="33"/>
      <c r="U27" s="33"/>
      <c r="V27" s="33"/>
      <c r="W27" s="33"/>
      <c r="X27" s="33"/>
      <c r="Y27" s="33"/>
      <c r="Z27" s="33"/>
      <c r="AA27" s="32" t="s">
        <v>197</v>
      </c>
      <c r="AB27" s="33"/>
      <c r="AC27" s="33"/>
      <c r="AD27" s="33"/>
      <c r="AE27" s="33"/>
      <c r="AF27" s="33"/>
      <c r="AG27" s="33"/>
      <c r="AH27" s="33"/>
      <c r="AI27" s="112"/>
      <c r="AJ27" s="47"/>
      <c r="AK27" s="32" t="s">
        <v>198</v>
      </c>
      <c r="AL27" s="33"/>
      <c r="AM27" s="33"/>
      <c r="AN27" s="33"/>
      <c r="AO27" s="33"/>
      <c r="AP27" s="33"/>
      <c r="AQ27" s="71"/>
      <c r="AR27" s="33"/>
      <c r="AS27" s="33"/>
      <c r="AT27" s="33"/>
      <c r="AU27" s="32" t="s">
        <v>199</v>
      </c>
      <c r="AV27" s="33"/>
      <c r="AW27" s="33"/>
      <c r="AX27" s="33"/>
      <c r="AY27" s="33"/>
      <c r="AZ27" s="33"/>
      <c r="BA27" s="33"/>
      <c r="BB27" s="33"/>
      <c r="BC27" s="33"/>
      <c r="BD27" s="33"/>
      <c r="BE27" s="358" t="s">
        <v>200</v>
      </c>
      <c r="BF27" s="160"/>
      <c r="BG27" s="33"/>
      <c r="BH27" s="33"/>
      <c r="BI27" s="33"/>
      <c r="BJ27" s="33"/>
      <c r="BK27" s="364"/>
      <c r="BL27" s="33"/>
      <c r="BM27" s="33"/>
      <c r="BN27" s="33"/>
      <c r="BO27" s="33" t="s">
        <v>201</v>
      </c>
      <c r="BP27" s="71"/>
      <c r="BQ27" s="33"/>
      <c r="BR27" s="33"/>
      <c r="BS27" s="33"/>
      <c r="BT27" s="33"/>
      <c r="BU27" s="33"/>
      <c r="BV27" s="33"/>
      <c r="BW27" s="33"/>
      <c r="BX27" s="33"/>
      <c r="BY27" s="33" t="s">
        <v>202</v>
      </c>
      <c r="BZ27" s="112"/>
      <c r="CA27" s="485"/>
      <c r="CB27" s="33"/>
      <c r="CC27" s="33"/>
      <c r="CD27" s="33"/>
      <c r="CE27" s="33"/>
      <c r="CF27" s="356"/>
      <c r="CG27" s="33"/>
      <c r="CH27" s="33"/>
      <c r="CI27" s="33" t="s">
        <v>34</v>
      </c>
      <c r="CJ27" s="33"/>
      <c r="CK27" s="33"/>
      <c r="CL27" s="33"/>
      <c r="CM27" s="33"/>
      <c r="CN27" s="112"/>
      <c r="CO27" s="455">
        <f>(COUNTA(H27:CN27))*3</f>
        <v>24</v>
      </c>
      <c r="CP27" s="68">
        <v>24</v>
      </c>
      <c r="CQ27" s="60">
        <f t="shared" si="15"/>
        <v>48</v>
      </c>
      <c r="CR27" s="94" t="s">
        <v>132</v>
      </c>
      <c r="CS27" s="296" t="s">
        <v>145</v>
      </c>
    </row>
    <row r="28" spans="1:97" ht="16.5" thickBot="1" x14ac:dyDescent="0.3">
      <c r="A28" s="76">
        <v>5496</v>
      </c>
      <c r="B28" s="119" t="s">
        <v>81</v>
      </c>
      <c r="C28" s="120" t="s">
        <v>82</v>
      </c>
      <c r="D28" s="17"/>
      <c r="E28" s="27">
        <f t="shared" si="17"/>
        <v>29</v>
      </c>
      <c r="F28" s="74">
        <f t="shared" si="13"/>
        <v>38</v>
      </c>
      <c r="G28" s="243"/>
      <c r="H28" s="157"/>
      <c r="I28" s="38"/>
      <c r="J28" s="38"/>
      <c r="K28" s="38" t="s">
        <v>33</v>
      </c>
      <c r="L28" s="38"/>
      <c r="M28" s="115"/>
      <c r="N28" s="157"/>
      <c r="O28" s="38"/>
      <c r="P28" s="38"/>
      <c r="Q28" s="38"/>
      <c r="R28" s="38"/>
      <c r="S28" s="38"/>
      <c r="T28" s="38"/>
      <c r="U28" s="37" t="s">
        <v>197</v>
      </c>
      <c r="V28" s="38"/>
      <c r="W28" s="38"/>
      <c r="X28" s="38"/>
      <c r="Y28" s="38"/>
      <c r="Z28" s="38"/>
      <c r="AA28" s="38"/>
      <c r="AB28" s="38"/>
      <c r="AC28" s="38"/>
      <c r="AD28" s="38"/>
      <c r="AE28" s="37" t="s">
        <v>198</v>
      </c>
      <c r="AF28" s="38"/>
      <c r="AG28" s="38"/>
      <c r="AH28" s="38"/>
      <c r="AI28" s="113"/>
      <c r="AJ28" s="157"/>
      <c r="AK28" s="38"/>
      <c r="AL28" s="38"/>
      <c r="AM28" s="38"/>
      <c r="AN28" s="38"/>
      <c r="AO28" s="37" t="s">
        <v>199</v>
      </c>
      <c r="AP28" s="38"/>
      <c r="AQ28" s="72"/>
      <c r="AR28" s="38"/>
      <c r="AS28" s="38"/>
      <c r="AT28" s="38"/>
      <c r="AU28" s="38"/>
      <c r="AV28" s="38"/>
      <c r="AW28" s="38"/>
      <c r="AX28" s="38"/>
      <c r="AY28" s="37" t="s">
        <v>200</v>
      </c>
      <c r="AZ28" s="38"/>
      <c r="BA28" s="38"/>
      <c r="BB28" s="38"/>
      <c r="BC28" s="38"/>
      <c r="BD28" s="38"/>
      <c r="BE28" s="113"/>
      <c r="BF28" s="486"/>
      <c r="BG28" s="38"/>
      <c r="BH28" s="38"/>
      <c r="BI28" s="38" t="s">
        <v>201</v>
      </c>
      <c r="BJ28" s="38"/>
      <c r="BK28" s="564"/>
      <c r="BL28" s="38"/>
      <c r="BM28" s="38"/>
      <c r="BN28" s="38"/>
      <c r="BO28" s="38"/>
      <c r="BP28" s="72"/>
      <c r="BQ28" s="38"/>
      <c r="BR28" s="38"/>
      <c r="BS28" s="38" t="s">
        <v>202</v>
      </c>
      <c r="BT28" s="38"/>
      <c r="BU28" s="38"/>
      <c r="BV28" s="38"/>
      <c r="BW28" s="38"/>
      <c r="BX28" s="38"/>
      <c r="BY28" s="38"/>
      <c r="BZ28" s="113"/>
      <c r="CA28" s="469"/>
      <c r="CB28" s="38"/>
      <c r="CC28" s="38" t="s">
        <v>34</v>
      </c>
      <c r="CD28" s="38"/>
      <c r="CE28" s="38"/>
      <c r="CF28" s="72"/>
      <c r="CG28" s="38"/>
      <c r="CH28" s="38"/>
      <c r="CI28" s="38"/>
      <c r="CJ28" s="38"/>
      <c r="CK28" s="38"/>
      <c r="CL28" s="38"/>
      <c r="CM28" s="38"/>
      <c r="CN28" s="113"/>
      <c r="CO28" s="547">
        <f>(COUNTA(H28:CC28))*2</f>
        <v>16</v>
      </c>
      <c r="CP28" s="69">
        <v>22</v>
      </c>
      <c r="CQ28" s="65">
        <f t="shared" si="15"/>
        <v>38</v>
      </c>
      <c r="CR28" s="118" t="s">
        <v>133</v>
      </c>
      <c r="CS28" s="296" t="s">
        <v>145</v>
      </c>
    </row>
    <row r="29" spans="1:97" ht="15.75" x14ac:dyDescent="0.25">
      <c r="A29" s="49">
        <v>6496</v>
      </c>
      <c r="B29" s="57" t="s">
        <v>83</v>
      </c>
      <c r="C29" s="50" t="s">
        <v>84</v>
      </c>
      <c r="D29" s="51"/>
      <c r="E29" s="52">
        <v>30</v>
      </c>
      <c r="F29" s="52">
        <f t="shared" si="13"/>
        <v>48</v>
      </c>
      <c r="G29" s="330"/>
      <c r="H29" s="46"/>
      <c r="I29" s="29"/>
      <c r="J29" s="29"/>
      <c r="K29" s="29"/>
      <c r="L29" s="29"/>
      <c r="M29" s="405" t="s">
        <v>33</v>
      </c>
      <c r="N29" s="46"/>
      <c r="O29" s="29"/>
      <c r="P29" s="29"/>
      <c r="Q29" s="29"/>
      <c r="R29" s="29"/>
      <c r="S29" s="29"/>
      <c r="T29" s="29"/>
      <c r="U29" s="29"/>
      <c r="V29" s="29"/>
      <c r="W29" s="28" t="s">
        <v>197</v>
      </c>
      <c r="X29" s="29"/>
      <c r="Y29" s="29"/>
      <c r="Z29" s="29"/>
      <c r="AA29" s="29"/>
      <c r="AB29" s="29"/>
      <c r="AC29" s="29"/>
      <c r="AD29" s="29"/>
      <c r="AE29" s="29"/>
      <c r="AF29" s="29"/>
      <c r="AG29" s="28" t="s">
        <v>198</v>
      </c>
      <c r="AH29" s="29"/>
      <c r="AI29" s="117"/>
      <c r="AJ29" s="46"/>
      <c r="AK29" s="29"/>
      <c r="AL29" s="29"/>
      <c r="AM29" s="29"/>
      <c r="AN29" s="29"/>
      <c r="AO29" s="29"/>
      <c r="AP29" s="29"/>
      <c r="AQ29" s="70" t="s">
        <v>199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8" t="s">
        <v>200</v>
      </c>
      <c r="BB29" s="29"/>
      <c r="BC29" s="29"/>
      <c r="BD29" s="29"/>
      <c r="BE29" s="117"/>
      <c r="BF29" s="159"/>
      <c r="BG29" s="29"/>
      <c r="BH29" s="29"/>
      <c r="BI29" s="29"/>
      <c r="BJ29" s="29"/>
      <c r="BK29" s="29" t="s">
        <v>201</v>
      </c>
      <c r="BL29" s="29"/>
      <c r="BM29" s="29"/>
      <c r="BN29" s="29"/>
      <c r="BO29" s="29"/>
      <c r="BP29" s="70"/>
      <c r="BQ29" s="29"/>
      <c r="BR29" s="29"/>
      <c r="BS29" s="29"/>
      <c r="BT29" s="29"/>
      <c r="BU29" s="29" t="s">
        <v>202</v>
      </c>
      <c r="BV29" s="29"/>
      <c r="BW29" s="29"/>
      <c r="BX29" s="29"/>
      <c r="BY29" s="29"/>
      <c r="BZ29" s="117"/>
      <c r="CA29" s="491"/>
      <c r="CB29" s="29"/>
      <c r="CC29" s="29"/>
      <c r="CD29" s="29"/>
      <c r="CE29" s="29" t="s">
        <v>34</v>
      </c>
      <c r="CF29" s="70"/>
      <c r="CG29" s="29"/>
      <c r="CH29" s="29"/>
      <c r="CI29" s="29"/>
      <c r="CJ29" s="29"/>
      <c r="CK29" s="29"/>
      <c r="CL29" s="29"/>
      <c r="CM29" s="29"/>
      <c r="CN29" s="117"/>
      <c r="CO29" s="258">
        <f t="shared" ref="CO29:CO39" si="18">(COUNTA(H29:CN29))*3</f>
        <v>24</v>
      </c>
      <c r="CP29" s="67">
        <v>24</v>
      </c>
      <c r="CQ29" s="58">
        <f t="shared" si="15"/>
        <v>48</v>
      </c>
      <c r="CR29" s="93" t="s">
        <v>132</v>
      </c>
      <c r="CS29" s="296" t="s">
        <v>146</v>
      </c>
    </row>
    <row r="30" spans="1:97" ht="30" x14ac:dyDescent="0.25">
      <c r="A30" s="59">
        <v>6496</v>
      </c>
      <c r="B30" s="23" t="s">
        <v>85</v>
      </c>
      <c r="C30" s="17" t="s">
        <v>86</v>
      </c>
      <c r="D30" s="17"/>
      <c r="E30" s="27">
        <f>+E29</f>
        <v>30</v>
      </c>
      <c r="F30" s="27">
        <f t="shared" si="13"/>
        <v>48</v>
      </c>
      <c r="G30" s="331"/>
      <c r="H30" s="47" t="s">
        <v>33</v>
      </c>
      <c r="I30" s="33"/>
      <c r="J30" s="33"/>
      <c r="K30" s="33"/>
      <c r="L30" s="33"/>
      <c r="M30" s="114"/>
      <c r="N30" s="47"/>
      <c r="O30" s="33"/>
      <c r="P30" s="33"/>
      <c r="Q30" s="33"/>
      <c r="R30" s="32" t="s">
        <v>197</v>
      </c>
      <c r="S30" s="33"/>
      <c r="T30" s="33"/>
      <c r="U30" s="33"/>
      <c r="V30" s="33"/>
      <c r="W30" s="33"/>
      <c r="X30" s="33"/>
      <c r="Y30" s="33"/>
      <c r="Z30" s="33"/>
      <c r="AA30" s="33"/>
      <c r="AB30" s="32" t="s">
        <v>198</v>
      </c>
      <c r="AC30" s="33"/>
      <c r="AD30" s="33"/>
      <c r="AE30" s="33"/>
      <c r="AF30" s="33"/>
      <c r="AG30" s="33"/>
      <c r="AH30" s="33"/>
      <c r="AI30" s="112"/>
      <c r="AJ30" s="47"/>
      <c r="AK30" s="33"/>
      <c r="AL30" s="32" t="s">
        <v>199</v>
      </c>
      <c r="AM30" s="33"/>
      <c r="AN30" s="33"/>
      <c r="AO30" s="33"/>
      <c r="AP30" s="33"/>
      <c r="AQ30" s="71"/>
      <c r="AR30" s="33"/>
      <c r="AS30" s="33"/>
      <c r="AT30" s="33"/>
      <c r="AU30" s="33"/>
      <c r="AV30" s="32" t="s">
        <v>200</v>
      </c>
      <c r="AW30" s="33"/>
      <c r="AX30" s="33"/>
      <c r="AY30" s="33"/>
      <c r="AZ30" s="33"/>
      <c r="BA30" s="33"/>
      <c r="BB30" s="33"/>
      <c r="BC30" s="33"/>
      <c r="BD30" s="33"/>
      <c r="BE30" s="112"/>
      <c r="BF30" s="160" t="s">
        <v>201</v>
      </c>
      <c r="BG30" s="33"/>
      <c r="BH30" s="33"/>
      <c r="BI30" s="33"/>
      <c r="BJ30" s="33"/>
      <c r="BK30" s="364"/>
      <c r="BL30" s="33"/>
      <c r="BM30" s="33"/>
      <c r="BN30" s="33"/>
      <c r="BO30" s="33"/>
      <c r="BP30" s="71" t="s">
        <v>202</v>
      </c>
      <c r="BQ30" s="33"/>
      <c r="BR30" s="33"/>
      <c r="BS30" s="33"/>
      <c r="BT30" s="33"/>
      <c r="BU30" s="33"/>
      <c r="BV30" s="33"/>
      <c r="BW30" s="33"/>
      <c r="BX30" s="33"/>
      <c r="BY30" s="33"/>
      <c r="BZ30" s="112" t="s">
        <v>34</v>
      </c>
      <c r="CA30" s="485"/>
      <c r="CB30" s="33"/>
      <c r="CC30" s="33"/>
      <c r="CD30" s="33"/>
      <c r="CE30" s="33"/>
      <c r="CF30" s="71"/>
      <c r="CG30" s="33"/>
      <c r="CH30" s="33"/>
      <c r="CI30" s="33"/>
      <c r="CJ30" s="33"/>
      <c r="CK30" s="33"/>
      <c r="CL30" s="33"/>
      <c r="CM30" s="33"/>
      <c r="CN30" s="112"/>
      <c r="CO30" s="455">
        <f t="shared" si="18"/>
        <v>24</v>
      </c>
      <c r="CP30" s="68">
        <v>24</v>
      </c>
      <c r="CQ30" s="60">
        <f t="shared" si="15"/>
        <v>48</v>
      </c>
      <c r="CR30" s="94" t="s">
        <v>132</v>
      </c>
      <c r="CS30" s="296" t="s">
        <v>146</v>
      </c>
    </row>
    <row r="31" spans="1:97" ht="30" x14ac:dyDescent="0.25">
      <c r="A31" s="59">
        <v>6496</v>
      </c>
      <c r="B31" s="23" t="s">
        <v>87</v>
      </c>
      <c r="C31" s="17" t="s">
        <v>88</v>
      </c>
      <c r="D31" s="187"/>
      <c r="E31" s="27">
        <f>+E30</f>
        <v>30</v>
      </c>
      <c r="F31" s="27">
        <f t="shared" si="13"/>
        <v>48</v>
      </c>
      <c r="G31" s="332"/>
      <c r="H31" s="47"/>
      <c r="I31" s="33"/>
      <c r="J31" s="33"/>
      <c r="K31" s="33"/>
      <c r="L31" s="33"/>
      <c r="M31" s="114"/>
      <c r="N31" s="47" t="s">
        <v>33</v>
      </c>
      <c r="O31" s="33"/>
      <c r="P31" s="33"/>
      <c r="Q31" s="33"/>
      <c r="R31" s="33"/>
      <c r="S31" s="33"/>
      <c r="T31" s="33"/>
      <c r="U31" s="33"/>
      <c r="V31" s="33"/>
      <c r="W31" s="33"/>
      <c r="X31" s="32" t="s">
        <v>197</v>
      </c>
      <c r="Y31" s="33"/>
      <c r="Z31" s="33"/>
      <c r="AA31" s="33"/>
      <c r="AB31" s="33"/>
      <c r="AC31" s="33"/>
      <c r="AD31" s="33"/>
      <c r="AE31" s="33"/>
      <c r="AF31" s="33"/>
      <c r="AG31" s="33"/>
      <c r="AH31" s="32" t="s">
        <v>198</v>
      </c>
      <c r="AI31" s="112"/>
      <c r="AJ31" s="47"/>
      <c r="AK31" s="33"/>
      <c r="AL31" s="33"/>
      <c r="AM31" s="33"/>
      <c r="AN31" s="33"/>
      <c r="AO31" s="33"/>
      <c r="AP31" s="33"/>
      <c r="AQ31" s="71"/>
      <c r="AR31" s="32" t="s">
        <v>199</v>
      </c>
      <c r="AS31" s="33"/>
      <c r="AT31" s="33"/>
      <c r="AU31" s="33"/>
      <c r="AV31" s="33"/>
      <c r="AW31" s="33"/>
      <c r="AX31" s="33"/>
      <c r="AY31" s="33"/>
      <c r="AZ31" s="33"/>
      <c r="BA31" s="33"/>
      <c r="BB31" s="32" t="s">
        <v>200</v>
      </c>
      <c r="BC31" s="33"/>
      <c r="BD31" s="33"/>
      <c r="BE31" s="112"/>
      <c r="BF31" s="160"/>
      <c r="BG31" s="33"/>
      <c r="BH31" s="33"/>
      <c r="BI31" s="33"/>
      <c r="BJ31" s="33"/>
      <c r="BK31" s="362"/>
      <c r="BL31" s="33" t="s">
        <v>201</v>
      </c>
      <c r="BM31" s="33"/>
      <c r="BN31" s="33"/>
      <c r="BO31" s="33"/>
      <c r="BP31" s="71"/>
      <c r="BQ31" s="33"/>
      <c r="BR31" s="33"/>
      <c r="BS31" s="33"/>
      <c r="BT31" s="33"/>
      <c r="BU31" s="33"/>
      <c r="BV31" s="33" t="s">
        <v>202</v>
      </c>
      <c r="BW31" s="33"/>
      <c r="BX31" s="33"/>
      <c r="BY31" s="33"/>
      <c r="BZ31" s="112"/>
      <c r="CA31" s="485"/>
      <c r="CB31" s="33"/>
      <c r="CC31" s="33"/>
      <c r="CD31" s="33"/>
      <c r="CE31" s="33"/>
      <c r="CF31" s="71" t="s">
        <v>34</v>
      </c>
      <c r="CG31" s="33"/>
      <c r="CH31" s="33"/>
      <c r="CI31" s="33"/>
      <c r="CJ31" s="33"/>
      <c r="CK31" s="33"/>
      <c r="CL31" s="33"/>
      <c r="CM31" s="33"/>
      <c r="CN31" s="112"/>
      <c r="CO31" s="455">
        <f t="shared" si="18"/>
        <v>24</v>
      </c>
      <c r="CP31" s="68">
        <v>24</v>
      </c>
      <c r="CQ31" s="60">
        <f t="shared" si="15"/>
        <v>48</v>
      </c>
      <c r="CR31" s="94" t="s">
        <v>132</v>
      </c>
      <c r="CS31" s="296" t="s">
        <v>145</v>
      </c>
    </row>
    <row r="32" spans="1:97" ht="15.75" x14ac:dyDescent="0.25">
      <c r="A32" s="59">
        <v>6496</v>
      </c>
      <c r="B32" s="23" t="s">
        <v>89</v>
      </c>
      <c r="C32" s="24" t="s">
        <v>90</v>
      </c>
      <c r="D32" s="17"/>
      <c r="E32" s="27">
        <f>+E31</f>
        <v>30</v>
      </c>
      <c r="F32" s="27">
        <f t="shared" si="13"/>
        <v>48</v>
      </c>
      <c r="G32" s="332"/>
      <c r="H32" s="47"/>
      <c r="I32" s="33"/>
      <c r="J32" s="33"/>
      <c r="K32" s="33"/>
      <c r="L32" s="33"/>
      <c r="M32" s="114"/>
      <c r="N32" s="47"/>
      <c r="O32" s="33" t="s">
        <v>33</v>
      </c>
      <c r="P32" s="33"/>
      <c r="Q32" s="33"/>
      <c r="R32" s="33"/>
      <c r="S32" s="33"/>
      <c r="T32" s="33"/>
      <c r="U32" s="33"/>
      <c r="V32" s="33"/>
      <c r="W32" s="362"/>
      <c r="X32" s="33"/>
      <c r="Y32" s="32" t="s">
        <v>197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58" t="s">
        <v>198</v>
      </c>
      <c r="AJ32" s="47"/>
      <c r="AK32" s="33"/>
      <c r="AL32" s="33"/>
      <c r="AM32" s="33"/>
      <c r="AN32" s="33"/>
      <c r="AO32" s="33"/>
      <c r="AP32" s="33"/>
      <c r="AQ32" s="71"/>
      <c r="AR32" s="33"/>
      <c r="AS32" s="32" t="s">
        <v>199</v>
      </c>
      <c r="AT32" s="33"/>
      <c r="AU32" s="33"/>
      <c r="AV32" s="33"/>
      <c r="AW32" s="33"/>
      <c r="AX32" s="33"/>
      <c r="AY32" s="33"/>
      <c r="AZ32" s="33"/>
      <c r="BA32" s="33"/>
      <c r="BB32" s="33"/>
      <c r="BC32" s="32" t="s">
        <v>200</v>
      </c>
      <c r="BD32" s="33"/>
      <c r="BE32" s="112"/>
      <c r="BF32" s="160"/>
      <c r="BG32" s="33"/>
      <c r="BH32" s="33"/>
      <c r="BI32" s="33"/>
      <c r="BJ32" s="33"/>
      <c r="BK32" s="362"/>
      <c r="BL32" s="33"/>
      <c r="BM32" s="33" t="s">
        <v>201</v>
      </c>
      <c r="BN32" s="33"/>
      <c r="BO32" s="33"/>
      <c r="BP32" s="71"/>
      <c r="BQ32" s="33"/>
      <c r="BR32" s="33"/>
      <c r="BS32" s="33"/>
      <c r="BT32" s="33"/>
      <c r="BU32" s="33"/>
      <c r="BV32" s="33"/>
      <c r="BW32" s="33" t="s">
        <v>202</v>
      </c>
      <c r="BX32" s="33"/>
      <c r="BY32" s="33"/>
      <c r="BZ32" s="112"/>
      <c r="CA32" s="485"/>
      <c r="CB32" s="33"/>
      <c r="CC32" s="33"/>
      <c r="CD32" s="33"/>
      <c r="CE32" s="33"/>
      <c r="CF32" s="71"/>
      <c r="CG32" s="33" t="s">
        <v>34</v>
      </c>
      <c r="CH32" s="33"/>
      <c r="CI32" s="33"/>
      <c r="CJ32" s="33"/>
      <c r="CK32" s="33"/>
      <c r="CL32" s="33"/>
      <c r="CM32" s="33"/>
      <c r="CN32" s="112"/>
      <c r="CO32" s="455">
        <f t="shared" si="18"/>
        <v>24</v>
      </c>
      <c r="CP32" s="68">
        <v>24</v>
      </c>
      <c r="CQ32" s="60">
        <f t="shared" si="15"/>
        <v>48</v>
      </c>
      <c r="CR32" s="94" t="s">
        <v>132</v>
      </c>
      <c r="CS32" s="296" t="s">
        <v>145</v>
      </c>
    </row>
    <row r="33" spans="1:97" ht="15.75" x14ac:dyDescent="0.25">
      <c r="A33" s="59">
        <v>6496</v>
      </c>
      <c r="B33" s="23" t="s">
        <v>91</v>
      </c>
      <c r="C33" s="24" t="s">
        <v>92</v>
      </c>
      <c r="D33" s="17"/>
      <c r="E33" s="27">
        <f>+E32</f>
        <v>30</v>
      </c>
      <c r="F33" s="27">
        <f t="shared" si="13"/>
        <v>48</v>
      </c>
      <c r="G33" s="332"/>
      <c r="H33" s="47"/>
      <c r="I33" s="33"/>
      <c r="J33" s="33" t="s">
        <v>33</v>
      </c>
      <c r="K33" s="33"/>
      <c r="L33" s="33"/>
      <c r="M33" s="114"/>
      <c r="N33" s="47"/>
      <c r="O33" s="33"/>
      <c r="P33" s="33"/>
      <c r="Q33" s="33"/>
      <c r="R33" s="33"/>
      <c r="S33" s="33"/>
      <c r="T33" s="32" t="s">
        <v>197</v>
      </c>
      <c r="U33" s="33"/>
      <c r="V33" s="33"/>
      <c r="W33" s="33"/>
      <c r="X33" s="33"/>
      <c r="Y33" s="33"/>
      <c r="Z33" s="33"/>
      <c r="AA33" s="33"/>
      <c r="AB33" s="33"/>
      <c r="AC33" s="33"/>
      <c r="AD33" s="32" t="s">
        <v>198</v>
      </c>
      <c r="AE33" s="33"/>
      <c r="AF33" s="33"/>
      <c r="AG33" s="33"/>
      <c r="AH33" s="33"/>
      <c r="AI33" s="112"/>
      <c r="AJ33" s="47"/>
      <c r="AK33" s="33"/>
      <c r="AL33" s="33"/>
      <c r="AM33" s="33"/>
      <c r="AN33" s="32" t="s">
        <v>199</v>
      </c>
      <c r="AO33" s="33"/>
      <c r="AP33" s="33"/>
      <c r="AQ33" s="71"/>
      <c r="AR33" s="33"/>
      <c r="AS33" s="33"/>
      <c r="AT33" s="33"/>
      <c r="AU33" s="33"/>
      <c r="AV33" s="33"/>
      <c r="AW33" s="33"/>
      <c r="AX33" s="32" t="s">
        <v>200</v>
      </c>
      <c r="AY33" s="33"/>
      <c r="AZ33" s="33"/>
      <c r="BA33" s="33"/>
      <c r="BB33" s="33"/>
      <c r="BC33" s="33"/>
      <c r="BD33" s="33"/>
      <c r="BE33" s="112"/>
      <c r="BF33" s="160"/>
      <c r="BG33" s="33"/>
      <c r="BH33" s="33" t="s">
        <v>201</v>
      </c>
      <c r="BI33" s="33"/>
      <c r="BJ33" s="33"/>
      <c r="BK33" s="364"/>
      <c r="BL33" s="33"/>
      <c r="BM33" s="33"/>
      <c r="BN33" s="33"/>
      <c r="BO33" s="33"/>
      <c r="BP33" s="71"/>
      <c r="BQ33" s="33"/>
      <c r="BR33" s="33" t="s">
        <v>202</v>
      </c>
      <c r="BS33" s="33"/>
      <c r="BT33" s="33"/>
      <c r="BU33" s="33"/>
      <c r="BV33" s="33"/>
      <c r="BW33" s="33"/>
      <c r="BX33" s="33"/>
      <c r="BY33" s="33"/>
      <c r="BZ33" s="112"/>
      <c r="CA33" s="485"/>
      <c r="CB33" s="33" t="s">
        <v>34</v>
      </c>
      <c r="CC33" s="33"/>
      <c r="CD33" s="362"/>
      <c r="CE33" s="33"/>
      <c r="CF33" s="356"/>
      <c r="CG33" s="33"/>
      <c r="CH33" s="33"/>
      <c r="CI33" s="33"/>
      <c r="CJ33" s="33"/>
      <c r="CK33" s="33"/>
      <c r="CL33" s="33"/>
      <c r="CM33" s="33"/>
      <c r="CN33" s="112"/>
      <c r="CO33" s="455">
        <f t="shared" si="18"/>
        <v>24</v>
      </c>
      <c r="CP33" s="68">
        <v>24</v>
      </c>
      <c r="CQ33" s="60">
        <f t="shared" si="15"/>
        <v>48</v>
      </c>
      <c r="CR33" s="94" t="s">
        <v>132</v>
      </c>
      <c r="CS33" s="296" t="s">
        <v>145</v>
      </c>
    </row>
    <row r="34" spans="1:97" ht="46.5" thickBot="1" x14ac:dyDescent="0.3">
      <c r="A34" s="61">
        <v>6496</v>
      </c>
      <c r="B34" s="64" t="s">
        <v>170</v>
      </c>
      <c r="C34" s="185" t="s">
        <v>169</v>
      </c>
      <c r="D34" s="17"/>
      <c r="E34" s="63">
        <f>+E33</f>
        <v>30</v>
      </c>
      <c r="F34" s="63">
        <f t="shared" si="13"/>
        <v>48</v>
      </c>
      <c r="G34" s="332"/>
      <c r="H34" s="157"/>
      <c r="I34" s="38" t="s">
        <v>33</v>
      </c>
      <c r="J34" s="38"/>
      <c r="K34" s="38"/>
      <c r="L34" s="38"/>
      <c r="M34" s="115"/>
      <c r="N34" s="157"/>
      <c r="O34" s="38"/>
      <c r="P34" s="38"/>
      <c r="Q34" s="38"/>
      <c r="R34" s="38"/>
      <c r="S34" s="37" t="s">
        <v>197</v>
      </c>
      <c r="T34" s="38"/>
      <c r="U34" s="38"/>
      <c r="V34" s="38"/>
      <c r="W34" s="38"/>
      <c r="X34" s="38"/>
      <c r="Y34" s="38"/>
      <c r="Z34" s="38"/>
      <c r="AA34" s="38"/>
      <c r="AB34" s="38"/>
      <c r="AC34" s="37" t="s">
        <v>198</v>
      </c>
      <c r="AD34" s="38"/>
      <c r="AE34" s="38"/>
      <c r="AF34" s="38"/>
      <c r="AG34" s="38"/>
      <c r="AH34" s="38"/>
      <c r="AI34" s="113"/>
      <c r="AJ34" s="157"/>
      <c r="AK34" s="38"/>
      <c r="AL34" s="38"/>
      <c r="AM34" s="37" t="s">
        <v>199</v>
      </c>
      <c r="AN34" s="38"/>
      <c r="AO34" s="38"/>
      <c r="AP34" s="38"/>
      <c r="AQ34" s="72"/>
      <c r="AR34" s="38"/>
      <c r="AS34" s="38"/>
      <c r="AT34" s="38"/>
      <c r="AU34" s="38"/>
      <c r="AV34" s="38"/>
      <c r="AW34" s="37" t="s">
        <v>200</v>
      </c>
      <c r="AX34" s="38"/>
      <c r="AY34" s="38"/>
      <c r="AZ34" s="38"/>
      <c r="BA34" s="38"/>
      <c r="BB34" s="38"/>
      <c r="BC34" s="38"/>
      <c r="BD34" s="38"/>
      <c r="BE34" s="113"/>
      <c r="BF34" s="486"/>
      <c r="BG34" s="38" t="s">
        <v>201</v>
      </c>
      <c r="BH34" s="38"/>
      <c r="BI34" s="38"/>
      <c r="BJ34" s="38"/>
      <c r="BK34" s="564"/>
      <c r="BL34" s="38"/>
      <c r="BM34" s="38"/>
      <c r="BN34" s="38"/>
      <c r="BO34" s="38"/>
      <c r="BP34" s="72"/>
      <c r="BQ34" s="38" t="s">
        <v>202</v>
      </c>
      <c r="BR34" s="38"/>
      <c r="BS34" s="38"/>
      <c r="BT34" s="38"/>
      <c r="BU34" s="38"/>
      <c r="BV34" s="38"/>
      <c r="BW34" s="38"/>
      <c r="BX34" s="38"/>
      <c r="BY34" s="38"/>
      <c r="BZ34" s="113"/>
      <c r="CA34" s="469" t="s">
        <v>34</v>
      </c>
      <c r="CB34" s="38"/>
      <c r="CC34" s="38"/>
      <c r="CD34" s="38"/>
      <c r="CE34" s="38"/>
      <c r="CF34" s="465"/>
      <c r="CG34" s="38"/>
      <c r="CH34" s="38"/>
      <c r="CI34" s="38"/>
      <c r="CJ34" s="38"/>
      <c r="CK34" s="38"/>
      <c r="CL34" s="38"/>
      <c r="CM34" s="38"/>
      <c r="CN34" s="113"/>
      <c r="CO34" s="547">
        <f t="shared" si="18"/>
        <v>24</v>
      </c>
      <c r="CP34" s="69">
        <v>24</v>
      </c>
      <c r="CQ34" s="65">
        <f t="shared" si="15"/>
        <v>48</v>
      </c>
      <c r="CR34" s="118" t="s">
        <v>132</v>
      </c>
      <c r="CS34" s="296" t="s">
        <v>145</v>
      </c>
    </row>
    <row r="35" spans="1:97" ht="30" x14ac:dyDescent="0.25">
      <c r="A35" s="123">
        <v>7496</v>
      </c>
      <c r="B35" s="124" t="s">
        <v>93</v>
      </c>
      <c r="C35" s="51" t="s">
        <v>94</v>
      </c>
      <c r="D35" s="51"/>
      <c r="E35" s="125">
        <v>17</v>
      </c>
      <c r="F35" s="125">
        <f t="shared" si="13"/>
        <v>48</v>
      </c>
      <c r="G35" s="262"/>
      <c r="H35" s="392"/>
      <c r="I35" s="85" t="s">
        <v>33</v>
      </c>
      <c r="J35" s="85"/>
      <c r="K35" s="85"/>
      <c r="L35" s="85"/>
      <c r="M35" s="474"/>
      <c r="N35" s="565"/>
      <c r="O35" s="566"/>
      <c r="P35" s="566"/>
      <c r="Q35" s="566"/>
      <c r="R35" s="566"/>
      <c r="S35" s="558" t="s">
        <v>197</v>
      </c>
      <c r="T35" s="566"/>
      <c r="U35" s="566"/>
      <c r="V35" s="566"/>
      <c r="W35" s="566"/>
      <c r="X35" s="566"/>
      <c r="Y35" s="566"/>
      <c r="Z35" s="566"/>
      <c r="AA35" s="566"/>
      <c r="AB35" s="566"/>
      <c r="AC35" s="558" t="s">
        <v>198</v>
      </c>
      <c r="AD35" s="566"/>
      <c r="AE35" s="566"/>
      <c r="AF35" s="566"/>
      <c r="AG35" s="566"/>
      <c r="AH35" s="566"/>
      <c r="AI35" s="567"/>
      <c r="AJ35" s="565"/>
      <c r="AK35" s="566"/>
      <c r="AL35" s="566"/>
      <c r="AM35" s="558" t="s">
        <v>199</v>
      </c>
      <c r="AN35" s="566"/>
      <c r="AO35" s="566"/>
      <c r="AP35" s="566"/>
      <c r="AQ35" s="568"/>
      <c r="AR35" s="566"/>
      <c r="AS35" s="566"/>
      <c r="AT35" s="566"/>
      <c r="AU35" s="566"/>
      <c r="AV35" s="566"/>
      <c r="AW35" s="558" t="s">
        <v>200</v>
      </c>
      <c r="AX35" s="566"/>
      <c r="AY35" s="566"/>
      <c r="AZ35" s="566"/>
      <c r="BA35" s="566"/>
      <c r="BB35" s="566"/>
      <c r="BC35" s="566"/>
      <c r="BD35" s="566"/>
      <c r="BE35" s="567"/>
      <c r="BF35" s="569"/>
      <c r="BG35" s="336" t="s">
        <v>201</v>
      </c>
      <c r="BH35" s="566"/>
      <c r="BI35" s="566"/>
      <c r="BJ35" s="566"/>
      <c r="BK35" s="570"/>
      <c r="BL35" s="566"/>
      <c r="BM35" s="566"/>
      <c r="BN35" s="566"/>
      <c r="BO35" s="566"/>
      <c r="BP35" s="568"/>
      <c r="BQ35" s="336" t="s">
        <v>202</v>
      </c>
      <c r="BR35" s="566"/>
      <c r="BS35" s="566"/>
      <c r="BT35" s="566"/>
      <c r="BU35" s="566"/>
      <c r="BV35" s="566"/>
      <c r="BW35" s="566"/>
      <c r="BX35" s="566"/>
      <c r="BY35" s="566"/>
      <c r="BZ35" s="571"/>
      <c r="CA35" s="492" t="s">
        <v>34</v>
      </c>
      <c r="CB35" s="85"/>
      <c r="CC35" s="85"/>
      <c r="CD35" s="85"/>
      <c r="CE35" s="85"/>
      <c r="CF35" s="396"/>
      <c r="CG35" s="85"/>
      <c r="CH35" s="85"/>
      <c r="CI35" s="85"/>
      <c r="CJ35" s="85"/>
      <c r="CK35" s="85"/>
      <c r="CL35" s="85"/>
      <c r="CM35" s="85"/>
      <c r="CN35" s="393"/>
      <c r="CO35" s="258">
        <f t="shared" si="18"/>
        <v>24</v>
      </c>
      <c r="CP35" s="126">
        <v>24</v>
      </c>
      <c r="CQ35" s="551">
        <f t="shared" si="15"/>
        <v>48</v>
      </c>
      <c r="CR35" s="93" t="s">
        <v>132</v>
      </c>
      <c r="CS35" s="296" t="s">
        <v>145</v>
      </c>
    </row>
    <row r="36" spans="1:97" ht="30" x14ac:dyDescent="0.25">
      <c r="A36" s="127">
        <v>7496</v>
      </c>
      <c r="B36" s="128" t="s">
        <v>95</v>
      </c>
      <c r="C36" s="17" t="s">
        <v>96</v>
      </c>
      <c r="D36" s="89"/>
      <c r="E36" s="129">
        <f>+E35</f>
        <v>17</v>
      </c>
      <c r="F36" s="129">
        <f t="shared" si="13"/>
        <v>48</v>
      </c>
      <c r="G36" s="263"/>
      <c r="H36" s="158"/>
      <c r="I36" s="130"/>
      <c r="J36" s="130"/>
      <c r="K36" s="130"/>
      <c r="L36" s="130"/>
      <c r="M36" s="475"/>
      <c r="N36" s="158"/>
      <c r="O36" s="130" t="s">
        <v>33</v>
      </c>
      <c r="P36" s="130"/>
      <c r="Q36" s="130"/>
      <c r="R36" s="130"/>
      <c r="S36" s="130"/>
      <c r="T36" s="130"/>
      <c r="U36" s="130"/>
      <c r="V36" s="130"/>
      <c r="W36" s="130"/>
      <c r="X36" s="130"/>
      <c r="Y36" s="32" t="s">
        <v>197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32" t="s">
        <v>198</v>
      </c>
      <c r="AJ36" s="158"/>
      <c r="AK36" s="130"/>
      <c r="AL36" s="130"/>
      <c r="AM36" s="130"/>
      <c r="AN36" s="130"/>
      <c r="AO36" s="130"/>
      <c r="AP36" s="130"/>
      <c r="AQ36" s="131"/>
      <c r="AR36" s="130"/>
      <c r="AS36" s="32" t="s">
        <v>199</v>
      </c>
      <c r="AT36" s="130"/>
      <c r="AU36" s="130"/>
      <c r="AV36" s="130"/>
      <c r="AW36" s="130"/>
      <c r="AX36" s="130"/>
      <c r="AY36" s="130"/>
      <c r="AZ36" s="130"/>
      <c r="BA36" s="130"/>
      <c r="BB36" s="130"/>
      <c r="BC36" s="32" t="s">
        <v>200</v>
      </c>
      <c r="BD36" s="130"/>
      <c r="BE36" s="475"/>
      <c r="BF36" s="495"/>
      <c r="BG36" s="130"/>
      <c r="BH36" s="130"/>
      <c r="BI36" s="130"/>
      <c r="BJ36" s="130"/>
      <c r="BK36" s="365"/>
      <c r="BL36" s="130"/>
      <c r="BM36" s="33" t="s">
        <v>201</v>
      </c>
      <c r="BN36" s="130"/>
      <c r="BO36" s="130"/>
      <c r="BP36" s="131"/>
      <c r="BQ36" s="130"/>
      <c r="BR36" s="130"/>
      <c r="BS36" s="130"/>
      <c r="BT36" s="130"/>
      <c r="BU36" s="130"/>
      <c r="BV36" s="130"/>
      <c r="BW36" s="33" t="s">
        <v>202</v>
      </c>
      <c r="BX36" s="130"/>
      <c r="BY36" s="130"/>
      <c r="BZ36" s="132"/>
      <c r="CA36" s="493"/>
      <c r="CB36" s="130"/>
      <c r="CC36" s="130"/>
      <c r="CD36" s="130"/>
      <c r="CE36" s="130"/>
      <c r="CF36" s="131"/>
      <c r="CG36" s="130" t="s">
        <v>34</v>
      </c>
      <c r="CH36" s="130"/>
      <c r="CI36" s="130"/>
      <c r="CJ36" s="130"/>
      <c r="CK36" s="130"/>
      <c r="CL36" s="130"/>
      <c r="CM36" s="130"/>
      <c r="CN36" s="132"/>
      <c r="CO36" s="455">
        <f t="shared" si="18"/>
        <v>24</v>
      </c>
      <c r="CP36" s="133">
        <v>24</v>
      </c>
      <c r="CQ36" s="552">
        <f t="shared" si="15"/>
        <v>48</v>
      </c>
      <c r="CR36" s="94" t="s">
        <v>132</v>
      </c>
      <c r="CS36" s="296" t="s">
        <v>145</v>
      </c>
    </row>
    <row r="37" spans="1:97" ht="34.5" customHeight="1" x14ac:dyDescent="0.25">
      <c r="A37" s="127">
        <v>7496</v>
      </c>
      <c r="B37" s="128" t="s">
        <v>97</v>
      </c>
      <c r="C37" s="17" t="s">
        <v>98</v>
      </c>
      <c r="D37" s="17"/>
      <c r="E37" s="129">
        <f>+E36</f>
        <v>17</v>
      </c>
      <c r="F37" s="129">
        <f t="shared" ref="F37:F54" si="19">+CQ37</f>
        <v>48</v>
      </c>
      <c r="G37" s="316"/>
      <c r="H37" s="158"/>
      <c r="I37" s="130"/>
      <c r="J37" s="130"/>
      <c r="K37" s="130"/>
      <c r="L37" s="130"/>
      <c r="M37" s="475"/>
      <c r="N37" s="158" t="s">
        <v>33</v>
      </c>
      <c r="O37" s="130"/>
      <c r="P37" s="130"/>
      <c r="Q37" s="130"/>
      <c r="R37" s="130"/>
      <c r="S37" s="130"/>
      <c r="T37" s="130"/>
      <c r="U37" s="130"/>
      <c r="V37" s="130"/>
      <c r="W37" s="130"/>
      <c r="X37" s="32" t="s">
        <v>197</v>
      </c>
      <c r="Y37" s="130"/>
      <c r="Z37" s="130"/>
      <c r="AA37" s="130"/>
      <c r="AB37" s="130"/>
      <c r="AC37" s="130"/>
      <c r="AD37" s="130"/>
      <c r="AE37" s="130"/>
      <c r="AF37" s="130"/>
      <c r="AG37" s="130"/>
      <c r="AH37" s="32" t="s">
        <v>198</v>
      </c>
      <c r="AI37" s="475"/>
      <c r="AJ37" s="158"/>
      <c r="AK37" s="130"/>
      <c r="AL37" s="130"/>
      <c r="AM37" s="130"/>
      <c r="AN37" s="130"/>
      <c r="AO37" s="130"/>
      <c r="AP37" s="130"/>
      <c r="AQ37" s="131"/>
      <c r="AR37" s="32" t="s">
        <v>199</v>
      </c>
      <c r="AS37" s="130"/>
      <c r="AT37" s="130"/>
      <c r="AU37" s="130"/>
      <c r="AV37" s="130"/>
      <c r="AW37" s="130"/>
      <c r="AX37" s="130"/>
      <c r="AY37" s="130"/>
      <c r="AZ37" s="130"/>
      <c r="BA37" s="130"/>
      <c r="BB37" s="32" t="s">
        <v>200</v>
      </c>
      <c r="BC37" s="130"/>
      <c r="BD37" s="130"/>
      <c r="BE37" s="475"/>
      <c r="BF37" s="495"/>
      <c r="BG37" s="130"/>
      <c r="BH37" s="130"/>
      <c r="BI37" s="130"/>
      <c r="BJ37" s="130"/>
      <c r="BK37" s="366"/>
      <c r="BL37" s="33" t="s">
        <v>201</v>
      </c>
      <c r="BM37" s="130"/>
      <c r="BN37" s="130"/>
      <c r="BO37" s="130"/>
      <c r="BP37" s="131"/>
      <c r="BQ37" s="130"/>
      <c r="BR37" s="130"/>
      <c r="BS37" s="130"/>
      <c r="BT37" s="130"/>
      <c r="BU37" s="130"/>
      <c r="BV37" s="33" t="s">
        <v>202</v>
      </c>
      <c r="BW37" s="130"/>
      <c r="BX37" s="130"/>
      <c r="BY37" s="130"/>
      <c r="BZ37" s="132"/>
      <c r="CA37" s="493"/>
      <c r="CB37" s="130"/>
      <c r="CC37" s="130"/>
      <c r="CD37" s="130"/>
      <c r="CE37" s="130"/>
      <c r="CF37" s="131" t="s">
        <v>34</v>
      </c>
      <c r="CG37" s="130"/>
      <c r="CH37" s="130"/>
      <c r="CI37" s="130"/>
      <c r="CJ37" s="130"/>
      <c r="CK37" s="130"/>
      <c r="CL37" s="130"/>
      <c r="CM37" s="130"/>
      <c r="CN37" s="132"/>
      <c r="CO37" s="455">
        <f t="shared" si="18"/>
        <v>24</v>
      </c>
      <c r="CP37" s="133">
        <v>24</v>
      </c>
      <c r="CQ37" s="552">
        <f t="shared" si="15"/>
        <v>48</v>
      </c>
      <c r="CR37" s="94" t="s">
        <v>132</v>
      </c>
      <c r="CS37" s="296" t="s">
        <v>145</v>
      </c>
    </row>
    <row r="38" spans="1:97" ht="15.75" x14ac:dyDescent="0.25">
      <c r="A38" s="127">
        <v>7496</v>
      </c>
      <c r="B38" s="128" t="s">
        <v>99</v>
      </c>
      <c r="C38" s="17" t="s">
        <v>100</v>
      </c>
      <c r="D38" s="77"/>
      <c r="E38" s="129">
        <f>+E37</f>
        <v>17</v>
      </c>
      <c r="F38" s="129">
        <f t="shared" si="19"/>
        <v>48</v>
      </c>
      <c r="G38" s="316"/>
      <c r="H38" s="158"/>
      <c r="I38" s="130"/>
      <c r="J38" s="130" t="s">
        <v>33</v>
      </c>
      <c r="K38" s="130"/>
      <c r="L38" s="130"/>
      <c r="M38" s="475"/>
      <c r="N38" s="158"/>
      <c r="O38" s="130"/>
      <c r="P38" s="130"/>
      <c r="Q38" s="130"/>
      <c r="R38" s="130"/>
      <c r="S38" s="130"/>
      <c r="T38" s="32" t="s">
        <v>197</v>
      </c>
      <c r="U38" s="130"/>
      <c r="V38" s="130"/>
      <c r="W38" s="366"/>
      <c r="X38" s="130"/>
      <c r="Y38" s="130"/>
      <c r="Z38" s="130"/>
      <c r="AA38" s="130"/>
      <c r="AB38" s="130"/>
      <c r="AC38" s="130"/>
      <c r="AD38" s="32" t="s">
        <v>198</v>
      </c>
      <c r="AE38" s="130"/>
      <c r="AF38" s="130"/>
      <c r="AG38" s="130"/>
      <c r="AH38" s="130"/>
      <c r="AI38" s="475"/>
      <c r="AJ38" s="158"/>
      <c r="AK38" s="130"/>
      <c r="AL38" s="130"/>
      <c r="AM38" s="130"/>
      <c r="AN38" s="32" t="s">
        <v>199</v>
      </c>
      <c r="AO38" s="130"/>
      <c r="AP38" s="130"/>
      <c r="AQ38" s="131"/>
      <c r="AR38" s="130"/>
      <c r="AS38" s="130"/>
      <c r="AT38" s="130"/>
      <c r="AU38" s="130"/>
      <c r="AV38" s="130"/>
      <c r="AW38" s="130"/>
      <c r="AX38" s="32" t="s">
        <v>200</v>
      </c>
      <c r="AY38" s="130"/>
      <c r="AZ38" s="130"/>
      <c r="BA38" s="130"/>
      <c r="BB38" s="130"/>
      <c r="BC38" s="130"/>
      <c r="BD38" s="130"/>
      <c r="BE38" s="475"/>
      <c r="BF38" s="495"/>
      <c r="BG38" s="130"/>
      <c r="BH38" s="33" t="s">
        <v>201</v>
      </c>
      <c r="BI38" s="130"/>
      <c r="BJ38" s="130"/>
      <c r="BK38" s="366"/>
      <c r="BL38" s="130"/>
      <c r="BM38" s="130"/>
      <c r="BN38" s="130"/>
      <c r="BO38" s="130"/>
      <c r="BP38" s="131"/>
      <c r="BQ38" s="130"/>
      <c r="BR38" s="33" t="s">
        <v>202</v>
      </c>
      <c r="BS38" s="130"/>
      <c r="BT38" s="130"/>
      <c r="BU38" s="130"/>
      <c r="BV38" s="130"/>
      <c r="BW38" s="130"/>
      <c r="BX38" s="130"/>
      <c r="BY38" s="130"/>
      <c r="BZ38" s="132"/>
      <c r="CA38" s="493"/>
      <c r="CB38" s="130" t="s">
        <v>34</v>
      </c>
      <c r="CC38" s="130"/>
      <c r="CD38" s="130"/>
      <c r="CE38" s="130"/>
      <c r="CF38" s="131"/>
      <c r="CG38" s="130"/>
      <c r="CH38" s="130"/>
      <c r="CI38" s="130"/>
      <c r="CJ38" s="130"/>
      <c r="CK38" s="130"/>
      <c r="CL38" s="130"/>
      <c r="CM38" s="130"/>
      <c r="CN38" s="132"/>
      <c r="CO38" s="455">
        <f t="shared" si="18"/>
        <v>24</v>
      </c>
      <c r="CP38" s="133">
        <v>24</v>
      </c>
      <c r="CQ38" s="552">
        <f t="shared" si="15"/>
        <v>48</v>
      </c>
      <c r="CR38" s="94" t="s">
        <v>132</v>
      </c>
      <c r="CS38" s="296" t="s">
        <v>151</v>
      </c>
    </row>
    <row r="39" spans="1:97" ht="45.75" x14ac:dyDescent="0.25">
      <c r="A39" s="127">
        <v>7496</v>
      </c>
      <c r="B39" s="128" t="s">
        <v>101</v>
      </c>
      <c r="C39" s="17" t="s">
        <v>149</v>
      </c>
      <c r="D39" s="17"/>
      <c r="E39" s="129">
        <f>+E38</f>
        <v>17</v>
      </c>
      <c r="F39" s="129">
        <f t="shared" si="19"/>
        <v>48</v>
      </c>
      <c r="G39" s="316"/>
      <c r="H39" s="158"/>
      <c r="I39" s="130"/>
      <c r="J39" s="130"/>
      <c r="K39" s="130"/>
      <c r="L39" s="130"/>
      <c r="M39" s="475" t="s">
        <v>33</v>
      </c>
      <c r="N39" s="158"/>
      <c r="O39" s="130"/>
      <c r="P39" s="130"/>
      <c r="Q39" s="130"/>
      <c r="R39" s="130"/>
      <c r="S39" s="130"/>
      <c r="T39" s="130"/>
      <c r="U39" s="130"/>
      <c r="V39" s="130"/>
      <c r="W39" s="32" t="s">
        <v>197</v>
      </c>
      <c r="X39" s="130"/>
      <c r="Y39" s="130"/>
      <c r="Z39" s="130"/>
      <c r="AA39" s="130"/>
      <c r="AB39" s="130"/>
      <c r="AC39" s="130"/>
      <c r="AD39" s="130"/>
      <c r="AE39" s="130"/>
      <c r="AF39" s="130"/>
      <c r="AG39" s="32" t="s">
        <v>198</v>
      </c>
      <c r="AH39" s="130"/>
      <c r="AI39" s="475"/>
      <c r="AJ39" s="158"/>
      <c r="AK39" s="130"/>
      <c r="AL39" s="130"/>
      <c r="AM39" s="130"/>
      <c r="AN39" s="130"/>
      <c r="AO39" s="130"/>
      <c r="AP39" s="130"/>
      <c r="AQ39" s="71" t="s">
        <v>199</v>
      </c>
      <c r="AR39" s="130"/>
      <c r="AS39" s="130"/>
      <c r="AT39" s="130"/>
      <c r="AU39" s="130"/>
      <c r="AV39" s="130"/>
      <c r="AW39" s="130"/>
      <c r="AX39" s="130"/>
      <c r="AY39" s="130"/>
      <c r="AZ39" s="130"/>
      <c r="BA39" s="32" t="s">
        <v>200</v>
      </c>
      <c r="BB39" s="130"/>
      <c r="BC39" s="130"/>
      <c r="BD39" s="130"/>
      <c r="BE39" s="475"/>
      <c r="BF39" s="495"/>
      <c r="BG39" s="130"/>
      <c r="BH39" s="130"/>
      <c r="BI39" s="130"/>
      <c r="BJ39" s="130"/>
      <c r="BK39" s="33" t="s">
        <v>201</v>
      </c>
      <c r="BL39" s="130"/>
      <c r="BM39" s="130"/>
      <c r="BN39" s="130"/>
      <c r="BO39" s="130"/>
      <c r="BP39" s="131"/>
      <c r="BQ39" s="130"/>
      <c r="BR39" s="130"/>
      <c r="BS39" s="130"/>
      <c r="BT39" s="130"/>
      <c r="BU39" s="33" t="s">
        <v>202</v>
      </c>
      <c r="BV39" s="130"/>
      <c r="BW39" s="130"/>
      <c r="BX39" s="130"/>
      <c r="BY39" s="130"/>
      <c r="BZ39" s="132"/>
      <c r="CA39" s="493"/>
      <c r="CB39" s="130"/>
      <c r="CC39" s="130"/>
      <c r="CD39" s="366"/>
      <c r="CE39" s="130" t="s">
        <v>34</v>
      </c>
      <c r="CF39" s="466"/>
      <c r="CG39" s="130"/>
      <c r="CH39" s="130"/>
      <c r="CI39" s="130"/>
      <c r="CJ39" s="130"/>
      <c r="CK39" s="130"/>
      <c r="CL39" s="130"/>
      <c r="CM39" s="130"/>
      <c r="CN39" s="132"/>
      <c r="CO39" s="455">
        <f t="shared" si="18"/>
        <v>24</v>
      </c>
      <c r="CP39" s="133">
        <v>24</v>
      </c>
      <c r="CQ39" s="552">
        <f t="shared" si="15"/>
        <v>48</v>
      </c>
      <c r="CR39" s="94" t="s">
        <v>132</v>
      </c>
      <c r="CS39" s="296" t="s">
        <v>145</v>
      </c>
    </row>
    <row r="40" spans="1:97" ht="33" customHeight="1" thickBot="1" x14ac:dyDescent="0.3">
      <c r="A40" s="134">
        <v>7496</v>
      </c>
      <c r="B40" s="135" t="s">
        <v>102</v>
      </c>
      <c r="C40" s="73" t="s">
        <v>103</v>
      </c>
      <c r="D40" s="73"/>
      <c r="E40" s="136">
        <f>+E39</f>
        <v>17</v>
      </c>
      <c r="F40" s="136">
        <f t="shared" si="19"/>
        <v>38</v>
      </c>
      <c r="G40" s="316"/>
      <c r="H40" s="394" t="s">
        <v>33</v>
      </c>
      <c r="I40" s="381"/>
      <c r="J40" s="381"/>
      <c r="K40" s="381"/>
      <c r="L40" s="381"/>
      <c r="M40" s="476"/>
      <c r="N40" s="477"/>
      <c r="O40" s="385"/>
      <c r="P40" s="385"/>
      <c r="Q40" s="385"/>
      <c r="R40" s="32" t="s">
        <v>197</v>
      </c>
      <c r="S40" s="385"/>
      <c r="T40" s="385"/>
      <c r="U40" s="385"/>
      <c r="V40" s="385"/>
      <c r="W40" s="385"/>
      <c r="X40" s="385"/>
      <c r="Y40" s="385"/>
      <c r="Z40" s="385"/>
      <c r="AA40" s="385"/>
      <c r="AB40" s="32" t="s">
        <v>198</v>
      </c>
      <c r="AC40" s="385"/>
      <c r="AD40" s="385"/>
      <c r="AE40" s="385"/>
      <c r="AF40" s="385"/>
      <c r="AG40" s="385"/>
      <c r="AH40" s="385"/>
      <c r="AI40" s="482"/>
      <c r="AJ40" s="477"/>
      <c r="AK40" s="385"/>
      <c r="AL40" s="32" t="s">
        <v>199</v>
      </c>
      <c r="AM40" s="385"/>
      <c r="AN40" s="385"/>
      <c r="AO40" s="385"/>
      <c r="AP40" s="385"/>
      <c r="AQ40" s="483"/>
      <c r="AR40" s="385"/>
      <c r="AS40" s="385"/>
      <c r="AT40" s="385"/>
      <c r="AU40" s="385"/>
      <c r="AV40" s="32" t="s">
        <v>200</v>
      </c>
      <c r="AW40" s="385"/>
      <c r="AX40" s="385"/>
      <c r="AY40" s="385"/>
      <c r="AZ40" s="385"/>
      <c r="BA40" s="385"/>
      <c r="BB40" s="385"/>
      <c r="BC40" s="385"/>
      <c r="BD40" s="385"/>
      <c r="BE40" s="482"/>
      <c r="BF40" s="71" t="s">
        <v>201</v>
      </c>
      <c r="BG40" s="385"/>
      <c r="BH40" s="385"/>
      <c r="BI40" s="385"/>
      <c r="BJ40" s="385"/>
      <c r="BK40" s="496"/>
      <c r="BL40" s="385"/>
      <c r="BM40" s="385"/>
      <c r="BN40" s="385"/>
      <c r="BO40" s="385"/>
      <c r="BP40" s="71" t="s">
        <v>202</v>
      </c>
      <c r="BQ40" s="385"/>
      <c r="BR40" s="385"/>
      <c r="BS40" s="385"/>
      <c r="BT40" s="385"/>
      <c r="BU40" s="385"/>
      <c r="BV40" s="385"/>
      <c r="BW40" s="385"/>
      <c r="BX40" s="385"/>
      <c r="BY40" s="385"/>
      <c r="BZ40" s="478" t="s">
        <v>34</v>
      </c>
      <c r="CA40" s="494"/>
      <c r="CB40" s="381"/>
      <c r="CC40" s="381"/>
      <c r="CD40" s="381"/>
      <c r="CE40" s="381"/>
      <c r="CF40" s="467"/>
      <c r="CG40" s="381"/>
      <c r="CH40" s="381"/>
      <c r="CI40" s="381"/>
      <c r="CJ40" s="381"/>
      <c r="CK40" s="381"/>
      <c r="CL40" s="381"/>
      <c r="CM40" s="381"/>
      <c r="CN40" s="395"/>
      <c r="CO40" s="547">
        <f>(COUNTA(H40:BZ40))*2</f>
        <v>16</v>
      </c>
      <c r="CP40" s="137">
        <v>22</v>
      </c>
      <c r="CQ40" s="553">
        <f t="shared" si="15"/>
        <v>38</v>
      </c>
      <c r="CR40" s="138" t="s">
        <v>133</v>
      </c>
      <c r="CS40" s="296" t="s">
        <v>145</v>
      </c>
    </row>
    <row r="41" spans="1:97" ht="15.75" x14ac:dyDescent="0.2">
      <c r="A41" s="49">
        <v>8496</v>
      </c>
      <c r="B41" s="57" t="s">
        <v>104</v>
      </c>
      <c r="C41" s="50" t="s">
        <v>105</v>
      </c>
      <c r="D41" s="51"/>
      <c r="E41" s="52">
        <v>19</v>
      </c>
      <c r="F41" s="52">
        <f t="shared" si="19"/>
        <v>48</v>
      </c>
      <c r="G41" s="320"/>
      <c r="H41" s="46"/>
      <c r="I41" s="29" t="s">
        <v>33</v>
      </c>
      <c r="J41" s="29"/>
      <c r="K41" s="397"/>
      <c r="L41" s="29"/>
      <c r="M41" s="405"/>
      <c r="N41" s="46"/>
      <c r="O41" s="29"/>
      <c r="P41" s="29"/>
      <c r="Q41" s="29"/>
      <c r="R41" s="29"/>
      <c r="S41" s="32" t="s">
        <v>197</v>
      </c>
      <c r="T41" s="29"/>
      <c r="U41" s="29"/>
      <c r="V41" s="29"/>
      <c r="W41" s="29"/>
      <c r="X41" s="29"/>
      <c r="Y41" s="29"/>
      <c r="Z41" s="29"/>
      <c r="AA41" s="29"/>
      <c r="AB41" s="29"/>
      <c r="AC41" s="32" t="s">
        <v>198</v>
      </c>
      <c r="AD41" s="29"/>
      <c r="AE41" s="29"/>
      <c r="AF41" s="29"/>
      <c r="AG41" s="29"/>
      <c r="AH41" s="29"/>
      <c r="AI41" s="405"/>
      <c r="AJ41" s="46"/>
      <c r="AK41" s="29"/>
      <c r="AL41" s="29"/>
      <c r="AM41" s="32" t="s">
        <v>199</v>
      </c>
      <c r="AN41" s="29"/>
      <c r="AO41" s="29"/>
      <c r="AP41" s="29"/>
      <c r="AQ41" s="70"/>
      <c r="AR41" s="29"/>
      <c r="AS41" s="29"/>
      <c r="AT41" s="29"/>
      <c r="AU41" s="29"/>
      <c r="AV41" s="29"/>
      <c r="AW41" s="32" t="s">
        <v>200</v>
      </c>
      <c r="AX41" s="29"/>
      <c r="AY41" s="29"/>
      <c r="AZ41" s="29"/>
      <c r="BA41" s="29"/>
      <c r="BB41" s="29"/>
      <c r="BC41" s="29"/>
      <c r="BD41" s="29"/>
      <c r="BE41" s="405"/>
      <c r="BF41" s="159"/>
      <c r="BG41" s="33" t="s">
        <v>201</v>
      </c>
      <c r="BH41" s="29"/>
      <c r="BI41" s="29"/>
      <c r="BJ41" s="29"/>
      <c r="BK41" s="367"/>
      <c r="BL41" s="29"/>
      <c r="BM41" s="29"/>
      <c r="BN41" s="29"/>
      <c r="BO41" s="29"/>
      <c r="BP41" s="70"/>
      <c r="BQ41" s="33" t="s">
        <v>202</v>
      </c>
      <c r="BR41" s="29"/>
      <c r="BS41" s="29"/>
      <c r="BT41" s="29"/>
      <c r="BU41" s="29"/>
      <c r="BV41" s="29"/>
      <c r="BW41" s="29"/>
      <c r="BX41" s="29"/>
      <c r="BY41" s="29"/>
      <c r="BZ41" s="117"/>
      <c r="CA41" s="491" t="s">
        <v>34</v>
      </c>
      <c r="CB41" s="29"/>
      <c r="CC41" s="29"/>
      <c r="CD41" s="29"/>
      <c r="CE41" s="29"/>
      <c r="CF41" s="70"/>
      <c r="CG41" s="29"/>
      <c r="CH41" s="29"/>
      <c r="CI41" s="29"/>
      <c r="CJ41" s="29"/>
      <c r="CK41" s="29"/>
      <c r="CL41" s="29"/>
      <c r="CM41" s="29"/>
      <c r="CN41" s="117"/>
      <c r="CO41" s="258">
        <f>(COUNTA(H41:CN41))*3</f>
        <v>24</v>
      </c>
      <c r="CP41" s="67">
        <v>24</v>
      </c>
      <c r="CQ41" s="58">
        <f t="shared" si="15"/>
        <v>48</v>
      </c>
      <c r="CR41" s="93" t="s">
        <v>132</v>
      </c>
      <c r="CS41" s="296" t="s">
        <v>146</v>
      </c>
    </row>
    <row r="42" spans="1:97" ht="47.25" thickBot="1" x14ac:dyDescent="0.3">
      <c r="A42" s="59">
        <v>8496</v>
      </c>
      <c r="B42" s="23" t="s">
        <v>106</v>
      </c>
      <c r="C42" s="17" t="s">
        <v>150</v>
      </c>
      <c r="D42" s="73"/>
      <c r="E42" s="27">
        <f>+E41</f>
        <v>19</v>
      </c>
      <c r="F42" s="27">
        <f t="shared" si="19"/>
        <v>48</v>
      </c>
      <c r="G42" s="316"/>
      <c r="H42" s="47" t="s">
        <v>33</v>
      </c>
      <c r="I42" s="33"/>
      <c r="J42" s="33"/>
      <c r="K42" s="33"/>
      <c r="L42" s="33"/>
      <c r="M42" s="114"/>
      <c r="N42" s="47"/>
      <c r="O42" s="33"/>
      <c r="P42" s="33"/>
      <c r="Q42" s="33"/>
      <c r="R42" s="32" t="s">
        <v>197</v>
      </c>
      <c r="S42" s="33"/>
      <c r="T42" s="33"/>
      <c r="U42" s="33"/>
      <c r="V42" s="33"/>
      <c r="W42" s="33"/>
      <c r="X42" s="33"/>
      <c r="Y42" s="33"/>
      <c r="Z42" s="33"/>
      <c r="AA42" s="33"/>
      <c r="AB42" s="32" t="s">
        <v>198</v>
      </c>
      <c r="AC42" s="33"/>
      <c r="AD42" s="33"/>
      <c r="AE42" s="33"/>
      <c r="AF42" s="33"/>
      <c r="AG42" s="33"/>
      <c r="AH42" s="33"/>
      <c r="AI42" s="114"/>
      <c r="AJ42" s="47"/>
      <c r="AK42" s="33"/>
      <c r="AL42" s="32" t="s">
        <v>199</v>
      </c>
      <c r="AM42" s="33"/>
      <c r="AN42" s="33"/>
      <c r="AO42" s="33"/>
      <c r="AP42" s="33"/>
      <c r="AQ42" s="71"/>
      <c r="AR42" s="33"/>
      <c r="AS42" s="33"/>
      <c r="AT42" s="33"/>
      <c r="AU42" s="33"/>
      <c r="AV42" s="32" t="s">
        <v>200</v>
      </c>
      <c r="AW42" s="33"/>
      <c r="AX42" s="33"/>
      <c r="AY42" s="33"/>
      <c r="AZ42" s="33"/>
      <c r="BA42" s="33"/>
      <c r="BB42" s="33"/>
      <c r="BC42" s="33"/>
      <c r="BD42" s="33"/>
      <c r="BE42" s="114"/>
      <c r="BF42" s="71" t="s">
        <v>201</v>
      </c>
      <c r="BG42" s="33"/>
      <c r="BH42" s="33"/>
      <c r="BI42" s="33"/>
      <c r="BJ42" s="33"/>
      <c r="BK42" s="362"/>
      <c r="BL42" s="33"/>
      <c r="BM42" s="33"/>
      <c r="BN42" s="33"/>
      <c r="BO42" s="33"/>
      <c r="BP42" s="71" t="s">
        <v>202</v>
      </c>
      <c r="BQ42" s="33"/>
      <c r="BR42" s="33"/>
      <c r="BS42" s="33"/>
      <c r="BT42" s="33"/>
      <c r="BU42" s="33"/>
      <c r="BV42" s="33"/>
      <c r="BW42" s="33"/>
      <c r="BX42" s="33"/>
      <c r="BY42" s="33"/>
      <c r="BZ42" s="112" t="s">
        <v>34</v>
      </c>
      <c r="CA42" s="485"/>
      <c r="CB42" s="33"/>
      <c r="CC42" s="33"/>
      <c r="CD42" s="33"/>
      <c r="CE42" s="33"/>
      <c r="CF42" s="71"/>
      <c r="CG42" s="33"/>
      <c r="CH42" s="33"/>
      <c r="CI42" s="33"/>
      <c r="CJ42" s="33"/>
      <c r="CK42" s="33"/>
      <c r="CL42" s="33"/>
      <c r="CM42" s="33"/>
      <c r="CN42" s="112"/>
      <c r="CO42" s="455">
        <f>(COUNTA(H42:CN42))*3</f>
        <v>24</v>
      </c>
      <c r="CP42" s="68">
        <v>24</v>
      </c>
      <c r="CQ42" s="60">
        <f t="shared" si="15"/>
        <v>48</v>
      </c>
      <c r="CR42" s="94" t="s">
        <v>132</v>
      </c>
      <c r="CS42" s="296" t="s">
        <v>145</v>
      </c>
    </row>
    <row r="43" spans="1:97" ht="15.75" x14ac:dyDescent="0.2">
      <c r="A43" s="127">
        <v>8496</v>
      </c>
      <c r="B43" s="128" t="s">
        <v>107</v>
      </c>
      <c r="C43" s="17" t="s">
        <v>108</v>
      </c>
      <c r="D43" s="17"/>
      <c r="E43" s="27">
        <f t="shared" ref="E43:E46" si="20">+E42</f>
        <v>19</v>
      </c>
      <c r="F43" s="27">
        <f t="shared" si="19"/>
        <v>48</v>
      </c>
      <c r="G43" s="323"/>
      <c r="H43" s="47"/>
      <c r="I43" s="33"/>
      <c r="J43" s="33"/>
      <c r="K43" s="33"/>
      <c r="L43" s="33"/>
      <c r="M43" s="114"/>
      <c r="N43" s="47"/>
      <c r="O43" s="33" t="s">
        <v>33</v>
      </c>
      <c r="P43" s="33"/>
      <c r="Q43" s="33"/>
      <c r="R43" s="33"/>
      <c r="S43" s="33"/>
      <c r="T43" s="33"/>
      <c r="U43" s="33"/>
      <c r="V43" s="33"/>
      <c r="W43" s="362"/>
      <c r="X43" s="33"/>
      <c r="Y43" s="32" t="s">
        <v>197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2" t="s">
        <v>198</v>
      </c>
      <c r="AJ43" s="47"/>
      <c r="AK43" s="33"/>
      <c r="AL43" s="33"/>
      <c r="AM43" s="33"/>
      <c r="AN43" s="33"/>
      <c r="AO43" s="33"/>
      <c r="AP43" s="33"/>
      <c r="AQ43" s="71"/>
      <c r="AR43" s="33"/>
      <c r="AS43" s="32" t="s">
        <v>199</v>
      </c>
      <c r="AT43" s="33"/>
      <c r="AU43" s="33"/>
      <c r="AV43" s="33"/>
      <c r="AW43" s="33"/>
      <c r="AX43" s="33"/>
      <c r="AY43" s="33"/>
      <c r="AZ43" s="33"/>
      <c r="BA43" s="33"/>
      <c r="BB43" s="33"/>
      <c r="BC43" s="32" t="s">
        <v>200</v>
      </c>
      <c r="BD43" s="33"/>
      <c r="BE43" s="114"/>
      <c r="BF43" s="160"/>
      <c r="BG43" s="33"/>
      <c r="BH43" s="33"/>
      <c r="BI43" s="33"/>
      <c r="BJ43" s="33"/>
      <c r="BK43" s="362"/>
      <c r="BL43" s="33"/>
      <c r="BM43" s="33" t="s">
        <v>201</v>
      </c>
      <c r="BN43" s="33"/>
      <c r="BO43" s="33"/>
      <c r="BP43" s="71"/>
      <c r="BQ43" s="33"/>
      <c r="BR43" s="33"/>
      <c r="BS43" s="33"/>
      <c r="BT43" s="33"/>
      <c r="BU43" s="33"/>
      <c r="BV43" s="33"/>
      <c r="BW43" s="33" t="s">
        <v>202</v>
      </c>
      <c r="BX43" s="33"/>
      <c r="BY43" s="33"/>
      <c r="BZ43" s="112"/>
      <c r="CA43" s="485"/>
      <c r="CB43" s="33"/>
      <c r="CC43" s="33"/>
      <c r="CD43" s="33"/>
      <c r="CE43" s="33"/>
      <c r="CF43" s="71"/>
      <c r="CG43" s="33" t="s">
        <v>34</v>
      </c>
      <c r="CH43" s="33"/>
      <c r="CI43" s="33"/>
      <c r="CJ43" s="33"/>
      <c r="CK43" s="33"/>
      <c r="CL43" s="33"/>
      <c r="CM43" s="33"/>
      <c r="CN43" s="112"/>
      <c r="CO43" s="455">
        <f>(COUNTA(H43:CN43))*3</f>
        <v>24</v>
      </c>
      <c r="CP43" s="68">
        <v>24</v>
      </c>
      <c r="CQ43" s="60">
        <f t="shared" si="15"/>
        <v>48</v>
      </c>
      <c r="CR43" s="94" t="s">
        <v>132</v>
      </c>
      <c r="CS43" s="296" t="s">
        <v>145</v>
      </c>
    </row>
    <row r="44" spans="1:97" ht="30" x14ac:dyDescent="0.25">
      <c r="A44" s="127">
        <v>8496</v>
      </c>
      <c r="B44" s="128" t="s">
        <v>109</v>
      </c>
      <c r="C44" s="17" t="s">
        <v>110</v>
      </c>
      <c r="D44" s="17"/>
      <c r="E44" s="27">
        <f t="shared" si="20"/>
        <v>19</v>
      </c>
      <c r="F44" s="27">
        <f t="shared" si="19"/>
        <v>38</v>
      </c>
      <c r="G44" s="263"/>
      <c r="H44" s="47"/>
      <c r="I44" s="33"/>
      <c r="J44" s="33"/>
      <c r="K44" s="426" t="s">
        <v>171</v>
      </c>
      <c r="L44" s="33"/>
      <c r="M44" s="114" t="s">
        <v>33</v>
      </c>
      <c r="N44" s="47"/>
      <c r="O44" s="42"/>
      <c r="P44" s="33"/>
      <c r="Q44" s="33"/>
      <c r="R44" s="33"/>
      <c r="S44" s="33"/>
      <c r="T44" s="33"/>
      <c r="U44" s="33"/>
      <c r="V44" s="33"/>
      <c r="W44" s="32" t="s">
        <v>197</v>
      </c>
      <c r="X44" s="33"/>
      <c r="Y44" s="33"/>
      <c r="Z44" s="33"/>
      <c r="AA44" s="33"/>
      <c r="AB44" s="33"/>
      <c r="AC44" s="33"/>
      <c r="AD44" s="33"/>
      <c r="AE44" s="33"/>
      <c r="AF44" s="33"/>
      <c r="AG44" s="32" t="s">
        <v>198</v>
      </c>
      <c r="AH44" s="33"/>
      <c r="AI44" s="114"/>
      <c r="AJ44" s="47"/>
      <c r="AK44" s="33"/>
      <c r="AL44" s="33"/>
      <c r="AM44" s="33"/>
      <c r="AN44" s="33"/>
      <c r="AO44" s="33"/>
      <c r="AP44" s="33"/>
      <c r="AQ44" s="71" t="s">
        <v>199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2" t="s">
        <v>200</v>
      </c>
      <c r="BB44" s="33"/>
      <c r="BC44" s="33"/>
      <c r="BD44" s="33"/>
      <c r="BE44" s="114"/>
      <c r="BF44" s="160"/>
      <c r="BG44" s="33"/>
      <c r="BH44" s="33"/>
      <c r="BI44" s="33"/>
      <c r="BJ44" s="33"/>
      <c r="BK44" s="33" t="s">
        <v>201</v>
      </c>
      <c r="BL44" s="33"/>
      <c r="BM44" s="33"/>
      <c r="BN44" s="33"/>
      <c r="BO44" s="33"/>
      <c r="BP44" s="71"/>
      <c r="BQ44" s="33"/>
      <c r="BR44" s="33"/>
      <c r="BS44" s="33"/>
      <c r="BT44" s="33"/>
      <c r="BU44" s="33" t="s">
        <v>202</v>
      </c>
      <c r="BV44" s="33"/>
      <c r="BW44" s="33"/>
      <c r="BX44" s="33"/>
      <c r="BY44" s="33"/>
      <c r="BZ44" s="112"/>
      <c r="CA44" s="485"/>
      <c r="CB44" s="33"/>
      <c r="CC44" s="33"/>
      <c r="CD44" s="362"/>
      <c r="CE44" s="33" t="s">
        <v>34</v>
      </c>
      <c r="CF44" s="356"/>
      <c r="CG44" s="33"/>
      <c r="CH44" s="33"/>
      <c r="CI44" s="33"/>
      <c r="CJ44" s="33"/>
      <c r="CK44" s="33"/>
      <c r="CL44" s="33"/>
      <c r="CM44" s="33"/>
      <c r="CN44" s="112"/>
      <c r="CO44" s="455">
        <f>(COUNTA(M44:CN44))*2</f>
        <v>16</v>
      </c>
      <c r="CP44" s="68">
        <v>22</v>
      </c>
      <c r="CQ44" s="60">
        <f t="shared" si="15"/>
        <v>38</v>
      </c>
      <c r="CR44" s="94" t="s">
        <v>133</v>
      </c>
      <c r="CS44" s="296" t="s">
        <v>151</v>
      </c>
    </row>
    <row r="45" spans="1:97" ht="30" x14ac:dyDescent="0.2">
      <c r="A45" s="127">
        <v>8496</v>
      </c>
      <c r="B45" s="128" t="s">
        <v>111</v>
      </c>
      <c r="C45" s="17" t="s">
        <v>112</v>
      </c>
      <c r="D45" s="17"/>
      <c r="E45" s="27">
        <f t="shared" si="20"/>
        <v>19</v>
      </c>
      <c r="F45" s="27">
        <f t="shared" si="19"/>
        <v>48</v>
      </c>
      <c r="G45" s="323"/>
      <c r="H45" s="47"/>
      <c r="I45" s="33"/>
      <c r="J45" s="33"/>
      <c r="K45" s="33"/>
      <c r="L45" s="33"/>
      <c r="M45" s="114"/>
      <c r="N45" s="47" t="s">
        <v>33</v>
      </c>
      <c r="O45" s="33"/>
      <c r="P45" s="33"/>
      <c r="Q45" s="33"/>
      <c r="R45" s="33"/>
      <c r="S45" s="33"/>
      <c r="T45" s="33"/>
      <c r="U45" s="33"/>
      <c r="V45" s="33"/>
      <c r="W45" s="33"/>
      <c r="X45" s="32" t="s">
        <v>197</v>
      </c>
      <c r="Y45" s="33"/>
      <c r="Z45" s="33"/>
      <c r="AA45" s="33"/>
      <c r="AB45" s="33"/>
      <c r="AC45" s="33"/>
      <c r="AD45" s="33"/>
      <c r="AE45" s="33"/>
      <c r="AF45" s="33"/>
      <c r="AG45" s="33"/>
      <c r="AH45" s="32" t="s">
        <v>198</v>
      </c>
      <c r="AI45" s="114"/>
      <c r="AJ45" s="47"/>
      <c r="AK45" s="33"/>
      <c r="AL45" s="33"/>
      <c r="AM45" s="33"/>
      <c r="AN45" s="33"/>
      <c r="AO45" s="33"/>
      <c r="AP45" s="33"/>
      <c r="AQ45" s="71"/>
      <c r="AR45" s="32" t="s">
        <v>199</v>
      </c>
      <c r="AS45" s="33"/>
      <c r="AT45" s="33"/>
      <c r="AU45" s="33"/>
      <c r="AV45" s="33"/>
      <c r="AW45" s="33"/>
      <c r="AX45" s="33"/>
      <c r="AY45" s="33"/>
      <c r="AZ45" s="33"/>
      <c r="BA45" s="33"/>
      <c r="BB45" s="32" t="s">
        <v>200</v>
      </c>
      <c r="BC45" s="33"/>
      <c r="BD45" s="33"/>
      <c r="BE45" s="114"/>
      <c r="BF45" s="160"/>
      <c r="BG45" s="33"/>
      <c r="BH45" s="33"/>
      <c r="BI45" s="33"/>
      <c r="BJ45" s="33"/>
      <c r="BK45" s="364"/>
      <c r="BL45" s="33" t="s">
        <v>201</v>
      </c>
      <c r="BM45" s="33"/>
      <c r="BN45" s="33"/>
      <c r="BO45" s="33"/>
      <c r="BP45" s="71"/>
      <c r="BQ45" s="33"/>
      <c r="BR45" s="33"/>
      <c r="BS45" s="33"/>
      <c r="BT45" s="33"/>
      <c r="BU45" s="33"/>
      <c r="BV45" s="33" t="s">
        <v>202</v>
      </c>
      <c r="BW45" s="33"/>
      <c r="BX45" s="33"/>
      <c r="BY45" s="33"/>
      <c r="BZ45" s="112"/>
      <c r="CA45" s="485"/>
      <c r="CB45" s="33"/>
      <c r="CC45" s="33"/>
      <c r="CD45" s="33"/>
      <c r="CE45" s="33"/>
      <c r="CF45" s="356" t="s">
        <v>34</v>
      </c>
      <c r="CG45" s="33"/>
      <c r="CH45" s="33"/>
      <c r="CI45" s="33"/>
      <c r="CJ45" s="33"/>
      <c r="CK45" s="33"/>
      <c r="CL45" s="33"/>
      <c r="CM45" s="33"/>
      <c r="CN45" s="112"/>
      <c r="CO45" s="455">
        <f>(COUNTA(H45:CN45))*3</f>
        <v>24</v>
      </c>
      <c r="CP45" s="68">
        <v>24</v>
      </c>
      <c r="CQ45" s="60">
        <f t="shared" si="15"/>
        <v>48</v>
      </c>
      <c r="CR45" s="94" t="s">
        <v>132</v>
      </c>
      <c r="CS45" s="296" t="s">
        <v>145</v>
      </c>
    </row>
    <row r="46" spans="1:97" ht="16.5" thickBot="1" x14ac:dyDescent="0.25">
      <c r="A46" s="134">
        <v>8496</v>
      </c>
      <c r="B46" s="135" t="s">
        <v>113</v>
      </c>
      <c r="C46" s="139" t="s">
        <v>114</v>
      </c>
      <c r="D46" s="73"/>
      <c r="E46" s="63">
        <f t="shared" si="20"/>
        <v>19</v>
      </c>
      <c r="F46" s="63">
        <f t="shared" si="19"/>
        <v>48</v>
      </c>
      <c r="G46" s="322"/>
      <c r="H46" s="157"/>
      <c r="I46" s="38"/>
      <c r="J46" s="38" t="s">
        <v>33</v>
      </c>
      <c r="K46" s="38"/>
      <c r="L46" s="38"/>
      <c r="M46" s="115"/>
      <c r="N46" s="81"/>
      <c r="O46" s="79"/>
      <c r="P46" s="79"/>
      <c r="Q46" s="79"/>
      <c r="R46" s="79"/>
      <c r="S46" s="79"/>
      <c r="T46" s="32" t="s">
        <v>197</v>
      </c>
      <c r="U46" s="79"/>
      <c r="V46" s="79"/>
      <c r="W46" s="79"/>
      <c r="X46" s="79"/>
      <c r="Y46" s="79"/>
      <c r="Z46" s="79"/>
      <c r="AA46" s="79"/>
      <c r="AB46" s="79"/>
      <c r="AC46" s="79"/>
      <c r="AD46" s="32" t="s">
        <v>198</v>
      </c>
      <c r="AE46" s="84"/>
      <c r="AF46" s="79"/>
      <c r="AG46" s="79"/>
      <c r="AH46" s="79"/>
      <c r="AI46" s="121"/>
      <c r="AJ46" s="81"/>
      <c r="AK46" s="79"/>
      <c r="AL46" s="79"/>
      <c r="AM46" s="79"/>
      <c r="AN46" s="32" t="s">
        <v>199</v>
      </c>
      <c r="AO46" s="84"/>
      <c r="AP46" s="79"/>
      <c r="AQ46" s="80"/>
      <c r="AR46" s="79"/>
      <c r="AS46" s="79"/>
      <c r="AT46" s="79"/>
      <c r="AU46" s="79"/>
      <c r="AV46" s="79"/>
      <c r="AW46" s="79"/>
      <c r="AX46" s="32" t="s">
        <v>200</v>
      </c>
      <c r="AY46" s="79"/>
      <c r="AZ46" s="79"/>
      <c r="BA46" s="79"/>
      <c r="BB46" s="79"/>
      <c r="BC46" s="79"/>
      <c r="BD46" s="79"/>
      <c r="BE46" s="121"/>
      <c r="BF46" s="487"/>
      <c r="BG46" s="79"/>
      <c r="BH46" s="33" t="s">
        <v>201</v>
      </c>
      <c r="BI46" s="79"/>
      <c r="BJ46" s="79"/>
      <c r="BK46" s="377"/>
      <c r="BL46" s="79"/>
      <c r="BM46" s="79"/>
      <c r="BN46" s="79"/>
      <c r="BO46" s="79"/>
      <c r="BP46" s="80"/>
      <c r="BQ46" s="79"/>
      <c r="BR46" s="33" t="s">
        <v>202</v>
      </c>
      <c r="BS46" s="79"/>
      <c r="BT46" s="79"/>
      <c r="BU46" s="79"/>
      <c r="BV46" s="79"/>
      <c r="BW46" s="79"/>
      <c r="BX46" s="79"/>
      <c r="BY46" s="79"/>
      <c r="BZ46" s="122"/>
      <c r="CA46" s="469"/>
      <c r="CB46" s="38" t="s">
        <v>34</v>
      </c>
      <c r="CC46" s="38"/>
      <c r="CD46" s="38"/>
      <c r="CE46" s="38"/>
      <c r="CF46" s="72"/>
      <c r="CG46" s="38"/>
      <c r="CH46" s="38"/>
      <c r="CI46" s="38"/>
      <c r="CJ46" s="38"/>
      <c r="CK46" s="38"/>
      <c r="CL46" s="38"/>
      <c r="CM46" s="38"/>
      <c r="CN46" s="113"/>
      <c r="CO46" s="547">
        <f>(COUNTA(H46:CN46))*3</f>
        <v>24</v>
      </c>
      <c r="CP46" s="69">
        <v>24</v>
      </c>
      <c r="CQ46" s="65">
        <f t="shared" si="15"/>
        <v>48</v>
      </c>
      <c r="CR46" s="118" t="s">
        <v>132</v>
      </c>
      <c r="CS46" s="296" t="s">
        <v>145</v>
      </c>
    </row>
    <row r="47" spans="1:97" ht="29.25" customHeight="1" x14ac:dyDescent="0.2">
      <c r="A47" s="49">
        <v>9496</v>
      </c>
      <c r="B47" s="57" t="s">
        <v>115</v>
      </c>
      <c r="C47" s="50" t="s">
        <v>116</v>
      </c>
      <c r="D47" s="51"/>
      <c r="E47" s="52">
        <v>18</v>
      </c>
      <c r="F47" s="52">
        <f t="shared" si="19"/>
        <v>48</v>
      </c>
      <c r="G47" s="320"/>
      <c r="H47" s="46"/>
      <c r="I47" s="29"/>
      <c r="J47" s="29"/>
      <c r="K47" s="378"/>
      <c r="L47" s="29"/>
      <c r="M47" s="405" t="s">
        <v>33</v>
      </c>
      <c r="N47" s="46"/>
      <c r="O47" s="29"/>
      <c r="P47" s="29"/>
      <c r="Q47" s="85"/>
      <c r="R47" s="29"/>
      <c r="S47" s="29"/>
      <c r="T47" s="29"/>
      <c r="U47" s="29"/>
      <c r="V47" s="29"/>
      <c r="W47" s="29"/>
      <c r="X47" s="29"/>
      <c r="Y47" s="29"/>
      <c r="Z47" s="29"/>
      <c r="AA47" s="85"/>
      <c r="AB47" s="29"/>
      <c r="AC47" s="29"/>
      <c r="AD47" s="29"/>
      <c r="AE47" s="29"/>
      <c r="AF47" s="29"/>
      <c r="AG47" s="29"/>
      <c r="AH47" s="29"/>
      <c r="AI47" s="405"/>
      <c r="AJ47" s="46"/>
      <c r="AK47" s="85"/>
      <c r="AL47" s="29"/>
      <c r="AM47" s="29"/>
      <c r="AN47" s="29"/>
      <c r="AO47" s="29"/>
      <c r="AP47" s="29"/>
      <c r="AQ47" s="70"/>
      <c r="AR47" s="29"/>
      <c r="AS47" s="32" t="s">
        <v>197</v>
      </c>
      <c r="AT47" s="29"/>
      <c r="AU47" s="85"/>
      <c r="AV47" s="29"/>
      <c r="AW47" s="29"/>
      <c r="AX47" s="29"/>
      <c r="AY47" s="29"/>
      <c r="AZ47" s="29"/>
      <c r="BA47" s="29"/>
      <c r="BB47" s="29"/>
      <c r="BC47" s="29"/>
      <c r="BD47" s="29"/>
      <c r="BE47" s="474"/>
      <c r="BF47" s="159"/>
      <c r="BG47" s="29"/>
      <c r="BH47" s="29"/>
      <c r="BI47" s="29"/>
      <c r="BJ47" s="29"/>
      <c r="BK47" s="367"/>
      <c r="BL47" s="29"/>
      <c r="BM47" s="29" t="s">
        <v>34</v>
      </c>
      <c r="BN47" s="29"/>
      <c r="BO47" s="85"/>
      <c r="BP47" s="70"/>
      <c r="BQ47" s="29"/>
      <c r="BR47" s="29"/>
      <c r="BS47" s="29"/>
      <c r="BT47" s="29"/>
      <c r="BU47" s="29"/>
      <c r="BV47" s="29"/>
      <c r="BW47" s="29"/>
      <c r="BX47" s="29"/>
      <c r="BY47" s="85"/>
      <c r="BZ47" s="117"/>
      <c r="CA47" s="491"/>
      <c r="CB47" s="29"/>
      <c r="CC47" s="29"/>
      <c r="CD47" s="29"/>
      <c r="CE47" s="29"/>
      <c r="CF47" s="70"/>
      <c r="CG47" s="29"/>
      <c r="CH47" s="29"/>
      <c r="CI47" s="29"/>
      <c r="CJ47" s="29"/>
      <c r="CK47" s="29"/>
      <c r="CL47" s="29"/>
      <c r="CM47" s="29"/>
      <c r="CN47" s="117"/>
      <c r="CO47" s="258">
        <v>24</v>
      </c>
      <c r="CP47" s="67">
        <v>24</v>
      </c>
      <c r="CQ47" s="58">
        <f t="shared" si="15"/>
        <v>48</v>
      </c>
      <c r="CR47" s="93" t="s">
        <v>132</v>
      </c>
      <c r="CS47" s="296" t="s">
        <v>145</v>
      </c>
    </row>
    <row r="48" spans="1:97" ht="27" customHeight="1" x14ac:dyDescent="0.2">
      <c r="A48" s="59">
        <v>9496</v>
      </c>
      <c r="B48" s="23" t="s">
        <v>117</v>
      </c>
      <c r="C48" s="17" t="s">
        <v>118</v>
      </c>
      <c r="D48" s="17"/>
      <c r="E48" s="27">
        <f t="shared" ref="E48:E52" si="21">+E47</f>
        <v>18</v>
      </c>
      <c r="F48" s="27">
        <f t="shared" si="19"/>
        <v>0</v>
      </c>
      <c r="G48" s="321"/>
      <c r="H48" s="47"/>
      <c r="I48" s="33"/>
      <c r="J48" s="33"/>
      <c r="K48" s="33"/>
      <c r="L48" s="33"/>
      <c r="M48" s="114" t="s">
        <v>33</v>
      </c>
      <c r="N48" s="4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114"/>
      <c r="AJ48" s="47"/>
      <c r="AK48" s="33"/>
      <c r="AL48" s="33"/>
      <c r="AM48" s="33"/>
      <c r="AN48" s="33"/>
      <c r="AO48" s="33"/>
      <c r="AP48" s="33"/>
      <c r="AQ48" s="71"/>
      <c r="AR48" s="33"/>
      <c r="AS48" s="32" t="s">
        <v>197</v>
      </c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114"/>
      <c r="BF48" s="160"/>
      <c r="BG48" s="33"/>
      <c r="BH48" s="33"/>
      <c r="BI48" s="33"/>
      <c r="BJ48" s="33"/>
      <c r="BK48" s="33"/>
      <c r="BL48" s="33"/>
      <c r="BM48" s="33" t="s">
        <v>34</v>
      </c>
      <c r="BN48" s="33"/>
      <c r="BO48" s="33"/>
      <c r="BP48" s="71"/>
      <c r="BQ48" s="33"/>
      <c r="BR48" s="33"/>
      <c r="BS48" s="33"/>
      <c r="BT48" s="33"/>
      <c r="BU48" s="33"/>
      <c r="BV48" s="33"/>
      <c r="BW48" s="33"/>
      <c r="BX48" s="33"/>
      <c r="BY48" s="33"/>
      <c r="BZ48" s="112"/>
      <c r="CA48" s="485"/>
      <c r="CB48" s="33"/>
      <c r="CC48" s="33"/>
      <c r="CD48" s="33"/>
      <c r="CE48" s="33"/>
      <c r="CF48" s="71"/>
      <c r="CG48" s="33"/>
      <c r="CH48" s="33"/>
      <c r="CI48" s="33"/>
      <c r="CJ48" s="33"/>
      <c r="CK48" s="33"/>
      <c r="CL48" s="33"/>
      <c r="CM48" s="33"/>
      <c r="CN48" s="112"/>
      <c r="CO48" s="259"/>
      <c r="CP48" s="68"/>
      <c r="CQ48" s="60">
        <f t="shared" si="15"/>
        <v>0</v>
      </c>
      <c r="CR48" s="94" t="s">
        <v>132</v>
      </c>
      <c r="CS48" s="296" t="s">
        <v>145</v>
      </c>
    </row>
    <row r="49" spans="1:97" ht="30" x14ac:dyDescent="0.2">
      <c r="A49" s="59">
        <v>9496</v>
      </c>
      <c r="B49" s="128" t="s">
        <v>121</v>
      </c>
      <c r="C49" s="17" t="s">
        <v>122</v>
      </c>
      <c r="D49" s="89"/>
      <c r="E49" s="27">
        <f t="shared" si="21"/>
        <v>18</v>
      </c>
      <c r="F49" s="27">
        <f t="shared" si="19"/>
        <v>48</v>
      </c>
      <c r="G49" s="321"/>
      <c r="H49" s="47"/>
      <c r="I49" s="33"/>
      <c r="J49" s="33"/>
      <c r="K49" s="33"/>
      <c r="L49" s="33"/>
      <c r="M49" s="114"/>
      <c r="N49" s="47" t="s">
        <v>33</v>
      </c>
      <c r="O49" s="33"/>
      <c r="P49" s="33"/>
      <c r="Q49" s="33"/>
      <c r="R49" s="33"/>
      <c r="S49" s="33"/>
      <c r="T49" s="33"/>
      <c r="U49" s="33"/>
      <c r="V49" s="33"/>
      <c r="W49" s="33"/>
      <c r="X49" s="32" t="s">
        <v>197</v>
      </c>
      <c r="Y49" s="33"/>
      <c r="Z49" s="33"/>
      <c r="AA49" s="33"/>
      <c r="AB49" s="33"/>
      <c r="AC49" s="33"/>
      <c r="AD49" s="33"/>
      <c r="AE49" s="33"/>
      <c r="AF49" s="33"/>
      <c r="AG49" s="33"/>
      <c r="AH49" s="32" t="s">
        <v>198</v>
      </c>
      <c r="AI49" s="114"/>
      <c r="AJ49" s="47"/>
      <c r="AK49" s="33"/>
      <c r="AL49" s="33"/>
      <c r="AM49" s="33"/>
      <c r="AN49" s="33"/>
      <c r="AO49" s="33"/>
      <c r="AP49" s="33"/>
      <c r="AQ49" s="71"/>
      <c r="AR49" s="32" t="s">
        <v>199</v>
      </c>
      <c r="AS49" s="33"/>
      <c r="AT49" s="33"/>
      <c r="AU49" s="33"/>
      <c r="AV49" s="33"/>
      <c r="AW49" s="33"/>
      <c r="AX49" s="33"/>
      <c r="AY49" s="33"/>
      <c r="AZ49" s="33"/>
      <c r="BA49" s="33"/>
      <c r="BB49" s="32" t="s">
        <v>200</v>
      </c>
      <c r="BC49" s="33"/>
      <c r="BD49" s="33"/>
      <c r="BE49" s="114"/>
      <c r="BF49" s="160"/>
      <c r="BG49" s="33"/>
      <c r="BH49" s="33"/>
      <c r="BI49" s="33"/>
      <c r="BJ49" s="33"/>
      <c r="BK49" s="362"/>
      <c r="BL49" s="33" t="s">
        <v>201</v>
      </c>
      <c r="BM49" s="33"/>
      <c r="BN49" s="33"/>
      <c r="BO49" s="33"/>
      <c r="BP49" s="71"/>
      <c r="BQ49" s="33"/>
      <c r="BR49" s="33"/>
      <c r="BS49" s="33"/>
      <c r="BT49" s="33"/>
      <c r="BU49" s="33"/>
      <c r="BV49" s="33" t="s">
        <v>202</v>
      </c>
      <c r="BW49" s="33"/>
      <c r="BX49" s="33"/>
      <c r="BY49" s="33"/>
      <c r="BZ49" s="112"/>
      <c r="CA49" s="485"/>
      <c r="CB49" s="33"/>
      <c r="CC49" s="33"/>
      <c r="CD49" s="33"/>
      <c r="CE49" s="33"/>
      <c r="CF49" s="71" t="s">
        <v>34</v>
      </c>
      <c r="CG49" s="33"/>
      <c r="CH49" s="33"/>
      <c r="CI49" s="33"/>
      <c r="CJ49" s="33"/>
      <c r="CK49" s="33"/>
      <c r="CL49" s="33"/>
      <c r="CM49" s="33"/>
      <c r="CN49" s="112"/>
      <c r="CO49" s="455">
        <f>(COUNTA(H49:CN49))*3</f>
        <v>24</v>
      </c>
      <c r="CP49" s="68">
        <v>24</v>
      </c>
      <c r="CQ49" s="60">
        <f t="shared" si="15"/>
        <v>48</v>
      </c>
      <c r="CR49" s="94" t="s">
        <v>132</v>
      </c>
      <c r="CS49" s="296" t="s">
        <v>145</v>
      </c>
    </row>
    <row r="50" spans="1:97" ht="45.75" x14ac:dyDescent="0.2">
      <c r="A50" s="127">
        <v>9496</v>
      </c>
      <c r="B50" s="128" t="s">
        <v>129</v>
      </c>
      <c r="C50" s="17" t="s">
        <v>136</v>
      </c>
      <c r="D50" s="17"/>
      <c r="E50" s="27">
        <f t="shared" si="21"/>
        <v>18</v>
      </c>
      <c r="F50" s="27">
        <f t="shared" si="19"/>
        <v>48</v>
      </c>
      <c r="G50" s="321"/>
      <c r="H50" s="47"/>
      <c r="I50" s="33"/>
      <c r="J50" s="33" t="s">
        <v>33</v>
      </c>
      <c r="K50" s="33"/>
      <c r="L50" s="33"/>
      <c r="M50" s="114"/>
      <c r="N50" s="47"/>
      <c r="O50" s="33"/>
      <c r="P50" s="33"/>
      <c r="Q50" s="33"/>
      <c r="R50" s="33"/>
      <c r="S50" s="33"/>
      <c r="T50" s="32" t="s">
        <v>197</v>
      </c>
      <c r="U50" s="33"/>
      <c r="V50" s="33"/>
      <c r="W50" s="362"/>
      <c r="X50" s="33"/>
      <c r="Y50" s="33"/>
      <c r="Z50" s="33"/>
      <c r="AA50" s="33"/>
      <c r="AB50" s="33"/>
      <c r="AC50" s="33"/>
      <c r="AD50" s="32" t="s">
        <v>198</v>
      </c>
      <c r="AE50" s="33"/>
      <c r="AF50" s="33"/>
      <c r="AG50" s="33"/>
      <c r="AH50" s="33"/>
      <c r="AI50" s="114"/>
      <c r="AJ50" s="47"/>
      <c r="AK50" s="33"/>
      <c r="AL50" s="33"/>
      <c r="AM50" s="33"/>
      <c r="AN50" s="32" t="s">
        <v>199</v>
      </c>
      <c r="AO50" s="33"/>
      <c r="AP50" s="33"/>
      <c r="AQ50" s="71"/>
      <c r="AR50" s="33"/>
      <c r="AS50" s="33"/>
      <c r="AT50" s="33"/>
      <c r="AU50" s="33"/>
      <c r="AV50" s="33"/>
      <c r="AW50" s="33"/>
      <c r="AX50" s="32" t="s">
        <v>200</v>
      </c>
      <c r="AY50" s="33"/>
      <c r="AZ50" s="33"/>
      <c r="BA50" s="33"/>
      <c r="BB50" s="33"/>
      <c r="BC50" s="33"/>
      <c r="BD50" s="33"/>
      <c r="BE50" s="114"/>
      <c r="BF50" s="160"/>
      <c r="BG50" s="33"/>
      <c r="BH50" s="33" t="s">
        <v>201</v>
      </c>
      <c r="BI50" s="33"/>
      <c r="BJ50" s="33"/>
      <c r="BK50" s="362"/>
      <c r="BL50" s="33"/>
      <c r="BM50" s="33"/>
      <c r="BN50" s="33"/>
      <c r="BO50" s="33"/>
      <c r="BP50" s="71"/>
      <c r="BQ50" s="33"/>
      <c r="BR50" s="33" t="s">
        <v>202</v>
      </c>
      <c r="BS50" s="33"/>
      <c r="BT50" s="33"/>
      <c r="BU50" s="33"/>
      <c r="BV50" s="33"/>
      <c r="BW50" s="33"/>
      <c r="BX50" s="33"/>
      <c r="BY50" s="33"/>
      <c r="BZ50" s="112"/>
      <c r="CA50" s="485"/>
      <c r="CB50" s="33" t="s">
        <v>34</v>
      </c>
      <c r="CC50" s="33"/>
      <c r="CD50" s="33"/>
      <c r="CE50" s="33"/>
      <c r="CF50" s="71"/>
      <c r="CG50" s="33"/>
      <c r="CH50" s="33"/>
      <c r="CI50" s="33"/>
      <c r="CJ50" s="33"/>
      <c r="CK50" s="33"/>
      <c r="CL50" s="33"/>
      <c r="CM50" s="33"/>
      <c r="CN50" s="112"/>
      <c r="CO50" s="455">
        <f>(COUNTA(H50:CN50))*3</f>
        <v>24</v>
      </c>
      <c r="CP50" s="68">
        <v>24</v>
      </c>
      <c r="CQ50" s="60">
        <f t="shared" si="15"/>
        <v>48</v>
      </c>
      <c r="CR50" s="94" t="s">
        <v>132</v>
      </c>
      <c r="CS50" s="296" t="s">
        <v>145</v>
      </c>
    </row>
    <row r="51" spans="1:97" ht="45.75" x14ac:dyDescent="0.2">
      <c r="A51" s="127">
        <v>9496</v>
      </c>
      <c r="B51" s="128" t="s">
        <v>130</v>
      </c>
      <c r="C51" s="17" t="s">
        <v>137</v>
      </c>
      <c r="D51" s="17"/>
      <c r="E51" s="27">
        <f t="shared" si="21"/>
        <v>18</v>
      </c>
      <c r="F51" s="27">
        <f t="shared" si="19"/>
        <v>48</v>
      </c>
      <c r="G51" s="333"/>
      <c r="H51" s="47" t="s">
        <v>33</v>
      </c>
      <c r="I51" s="33"/>
      <c r="J51" s="33"/>
      <c r="K51" s="33"/>
      <c r="L51" s="33"/>
      <c r="M51" s="114"/>
      <c r="N51" s="47"/>
      <c r="O51" s="33"/>
      <c r="P51" s="33"/>
      <c r="Q51" s="33"/>
      <c r="R51" s="32" t="s">
        <v>197</v>
      </c>
      <c r="S51" s="33"/>
      <c r="T51" s="33"/>
      <c r="U51" s="33"/>
      <c r="V51" s="33"/>
      <c r="W51" s="33"/>
      <c r="X51" s="33"/>
      <c r="Y51" s="33"/>
      <c r="Z51" s="33"/>
      <c r="AA51" s="33"/>
      <c r="AB51" s="32" t="s">
        <v>198</v>
      </c>
      <c r="AC51" s="33"/>
      <c r="AD51" s="33"/>
      <c r="AE51" s="33"/>
      <c r="AF51" s="33"/>
      <c r="AG51" s="33"/>
      <c r="AH51" s="33"/>
      <c r="AI51" s="114"/>
      <c r="AJ51" s="47"/>
      <c r="AK51" s="33"/>
      <c r="AL51" s="32" t="s">
        <v>199</v>
      </c>
      <c r="AM51" s="33"/>
      <c r="AN51" s="33"/>
      <c r="AO51" s="33"/>
      <c r="AP51" s="33"/>
      <c r="AQ51" s="71"/>
      <c r="AR51" s="33"/>
      <c r="AS51" s="33"/>
      <c r="AT51" s="33"/>
      <c r="AU51" s="33"/>
      <c r="AV51" s="32" t="s">
        <v>200</v>
      </c>
      <c r="AW51" s="33"/>
      <c r="AX51" s="33"/>
      <c r="AY51" s="33"/>
      <c r="AZ51" s="33"/>
      <c r="BA51" s="33"/>
      <c r="BB51" s="33"/>
      <c r="BC51" s="33"/>
      <c r="BD51" s="33"/>
      <c r="BE51" s="114"/>
      <c r="BF51" s="71" t="s">
        <v>201</v>
      </c>
      <c r="BG51" s="33"/>
      <c r="BH51" s="33"/>
      <c r="BI51" s="33"/>
      <c r="BJ51" s="33"/>
      <c r="BK51" s="364"/>
      <c r="BL51" s="33"/>
      <c r="BM51" s="33"/>
      <c r="BN51" s="33"/>
      <c r="BO51" s="33"/>
      <c r="BP51" s="71" t="s">
        <v>202</v>
      </c>
      <c r="BQ51" s="33"/>
      <c r="BR51" s="33"/>
      <c r="BS51" s="33"/>
      <c r="BT51" s="33"/>
      <c r="BU51" s="33"/>
      <c r="BV51" s="33"/>
      <c r="BW51" s="33"/>
      <c r="BX51" s="33"/>
      <c r="BY51" s="33"/>
      <c r="BZ51" s="112" t="s">
        <v>34</v>
      </c>
      <c r="CA51" s="485"/>
      <c r="CB51" s="33"/>
      <c r="CC51" s="33"/>
      <c r="CD51" s="362"/>
      <c r="CE51" s="33"/>
      <c r="CF51" s="356"/>
      <c r="CG51" s="33"/>
      <c r="CH51" s="33"/>
      <c r="CI51" s="33"/>
      <c r="CJ51" s="33"/>
      <c r="CK51" s="33"/>
      <c r="CL51" s="33"/>
      <c r="CM51" s="33"/>
      <c r="CN51" s="112"/>
      <c r="CO51" s="455">
        <f>(COUNTA(H51:CN51))*3</f>
        <v>24</v>
      </c>
      <c r="CP51" s="68">
        <v>24</v>
      </c>
      <c r="CQ51" s="60">
        <f t="shared" si="15"/>
        <v>48</v>
      </c>
      <c r="CR51" s="94" t="s">
        <v>132</v>
      </c>
      <c r="CS51" s="296" t="s">
        <v>145</v>
      </c>
    </row>
    <row r="52" spans="1:97" ht="16.5" thickBot="1" x14ac:dyDescent="0.25">
      <c r="A52" s="127">
        <v>9496</v>
      </c>
      <c r="B52" s="23" t="s">
        <v>119</v>
      </c>
      <c r="C52" s="17" t="s">
        <v>120</v>
      </c>
      <c r="D52" s="17"/>
      <c r="E52" s="27">
        <f t="shared" si="21"/>
        <v>18</v>
      </c>
      <c r="F52" s="27">
        <f t="shared" si="19"/>
        <v>48</v>
      </c>
      <c r="G52" s="323"/>
      <c r="H52" s="157"/>
      <c r="I52" s="38" t="s">
        <v>33</v>
      </c>
      <c r="J52" s="38"/>
      <c r="K52" s="38"/>
      <c r="L52" s="38"/>
      <c r="M52" s="115"/>
      <c r="N52" s="157"/>
      <c r="O52" s="38"/>
      <c r="P52" s="38"/>
      <c r="Q52" s="38"/>
      <c r="R52" s="38"/>
      <c r="S52" s="32" t="s">
        <v>197</v>
      </c>
      <c r="T52" s="38"/>
      <c r="U52" s="38"/>
      <c r="V52" s="38"/>
      <c r="W52" s="38"/>
      <c r="X52" s="38"/>
      <c r="Y52" s="38"/>
      <c r="Z52" s="38"/>
      <c r="AA52" s="38"/>
      <c r="AB52" s="38"/>
      <c r="AC52" s="32" t="s">
        <v>198</v>
      </c>
      <c r="AD52" s="38"/>
      <c r="AE52" s="38"/>
      <c r="AF52" s="38"/>
      <c r="AG52" s="38"/>
      <c r="AH52" s="38"/>
      <c r="AI52" s="115"/>
      <c r="AJ52" s="157"/>
      <c r="AK52" s="38"/>
      <c r="AL52" s="38"/>
      <c r="AM52" s="32" t="s">
        <v>199</v>
      </c>
      <c r="AN52" s="38"/>
      <c r="AO52" s="38"/>
      <c r="AP52" s="38"/>
      <c r="AQ52" s="72"/>
      <c r="AR52" s="38"/>
      <c r="AS52" s="38"/>
      <c r="AT52" s="38"/>
      <c r="AU52" s="38"/>
      <c r="AV52" s="38"/>
      <c r="AW52" s="32" t="s">
        <v>200</v>
      </c>
      <c r="AX52" s="38"/>
      <c r="AY52" s="38"/>
      <c r="AZ52" s="38"/>
      <c r="BA52" s="38"/>
      <c r="BB52" s="38"/>
      <c r="BC52" s="38"/>
      <c r="BD52" s="38"/>
      <c r="BE52" s="115"/>
      <c r="BF52" s="486"/>
      <c r="BG52" s="33" t="s">
        <v>201</v>
      </c>
      <c r="BH52" s="38"/>
      <c r="BI52" s="38"/>
      <c r="BJ52" s="38"/>
      <c r="BK52" s="497"/>
      <c r="BL52" s="38"/>
      <c r="BM52" s="38"/>
      <c r="BN52" s="38"/>
      <c r="BO52" s="38"/>
      <c r="BP52" s="72"/>
      <c r="BQ52" s="33" t="s">
        <v>202</v>
      </c>
      <c r="BR52" s="38"/>
      <c r="BS52" s="38"/>
      <c r="BT52" s="38"/>
      <c r="BU52" s="38"/>
      <c r="BV52" s="38"/>
      <c r="BW52" s="38"/>
      <c r="BX52" s="38"/>
      <c r="BY52" s="38"/>
      <c r="BZ52" s="113"/>
      <c r="CA52" s="469" t="s">
        <v>34</v>
      </c>
      <c r="CB52" s="38"/>
      <c r="CC52" s="38"/>
      <c r="CD52" s="38"/>
      <c r="CE52" s="38"/>
      <c r="CF52" s="465"/>
      <c r="CG52" s="38"/>
      <c r="CH52" s="38"/>
      <c r="CI52" s="38"/>
      <c r="CJ52" s="38"/>
      <c r="CK52" s="38"/>
      <c r="CL52" s="38"/>
      <c r="CM52" s="38"/>
      <c r="CN52" s="113"/>
      <c r="CO52" s="547">
        <f>(COUNTA(H52:CN52))*3</f>
        <v>24</v>
      </c>
      <c r="CP52" s="69">
        <v>24</v>
      </c>
      <c r="CQ52" s="65">
        <f t="shared" si="15"/>
        <v>48</v>
      </c>
      <c r="CR52" s="94" t="s">
        <v>132</v>
      </c>
      <c r="CS52" s="296" t="s">
        <v>146</v>
      </c>
    </row>
    <row r="53" spans="1:97" ht="16.5" thickBot="1" x14ac:dyDescent="0.25">
      <c r="A53" s="49">
        <v>10496</v>
      </c>
      <c r="B53" s="57" t="s">
        <v>123</v>
      </c>
      <c r="C53" s="50" t="s">
        <v>124</v>
      </c>
      <c r="D53" s="51"/>
      <c r="E53" s="52">
        <v>24</v>
      </c>
      <c r="F53" s="52">
        <f t="shared" si="19"/>
        <v>0</v>
      </c>
      <c r="G53" s="320"/>
      <c r="H53" s="470" t="s">
        <v>33</v>
      </c>
      <c r="I53" s="586" t="s">
        <v>157</v>
      </c>
      <c r="J53" s="587"/>
      <c r="K53" s="587"/>
      <c r="L53" s="587"/>
      <c r="M53" s="587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  <c r="AJ53" s="588"/>
      <c r="AK53" s="588"/>
      <c r="AL53" s="588"/>
      <c r="AM53" s="588"/>
      <c r="AN53" s="588"/>
      <c r="AO53" s="588"/>
      <c r="AP53" s="588"/>
      <c r="AQ53" s="588"/>
      <c r="AR53" s="588"/>
      <c r="AS53" s="588"/>
      <c r="AT53" s="588"/>
      <c r="AU53" s="588"/>
      <c r="AV53" s="588"/>
      <c r="AW53" s="588"/>
      <c r="AX53" s="588"/>
      <c r="AY53" s="588"/>
      <c r="AZ53" s="588"/>
      <c r="BA53" s="588"/>
      <c r="BB53" s="588"/>
      <c r="BC53" s="588"/>
      <c r="BD53" s="588"/>
      <c r="BE53" s="588"/>
      <c r="BF53" s="588"/>
      <c r="BG53" s="588"/>
      <c r="BH53" s="588"/>
      <c r="BI53" s="588"/>
      <c r="BJ53" s="588"/>
      <c r="BK53" s="588"/>
      <c r="BL53" s="588"/>
      <c r="BM53" s="588"/>
      <c r="BN53" s="588"/>
      <c r="BO53" s="588"/>
      <c r="BP53" s="588"/>
      <c r="BQ53" s="588"/>
      <c r="BR53" s="588"/>
      <c r="BS53" s="588"/>
      <c r="BT53" s="588"/>
      <c r="BU53" s="588"/>
      <c r="BV53" s="588"/>
      <c r="BW53" s="588"/>
      <c r="BX53" s="588"/>
      <c r="BY53" s="588"/>
      <c r="BZ53" s="588"/>
      <c r="CA53" s="589"/>
      <c r="CB53" s="29"/>
      <c r="CC53" s="29"/>
      <c r="CD53" s="29"/>
      <c r="CE53" s="29"/>
      <c r="CF53" s="70"/>
      <c r="CG53" s="29"/>
      <c r="CH53" s="29"/>
      <c r="CI53" s="29"/>
      <c r="CJ53" s="29"/>
      <c r="CK53" s="29"/>
      <c r="CL53" s="29"/>
      <c r="CM53" s="29"/>
      <c r="CN53" s="117"/>
      <c r="CO53" s="258">
        <v>0</v>
      </c>
      <c r="CP53" s="67">
        <v>0</v>
      </c>
      <c r="CQ53" s="58">
        <f t="shared" si="15"/>
        <v>0</v>
      </c>
      <c r="CR53" s="93"/>
      <c r="CS53" s="296" t="s">
        <v>146</v>
      </c>
    </row>
    <row r="54" spans="1:97" ht="46.5" thickBot="1" x14ac:dyDescent="0.25">
      <c r="A54" s="59">
        <v>10496</v>
      </c>
      <c r="B54" s="23" t="s">
        <v>141</v>
      </c>
      <c r="C54" s="17" t="s">
        <v>172</v>
      </c>
      <c r="D54" s="17"/>
      <c r="E54" s="27">
        <f>+E53</f>
        <v>24</v>
      </c>
      <c r="F54" s="27">
        <f t="shared" si="19"/>
        <v>48</v>
      </c>
      <c r="G54" s="334"/>
      <c r="H54" s="471"/>
      <c r="I54" s="472" t="s">
        <v>33</v>
      </c>
      <c r="J54" s="472"/>
      <c r="K54" s="472"/>
      <c r="L54" s="472"/>
      <c r="M54" s="473"/>
      <c r="N54" s="469"/>
      <c r="O54" s="38"/>
      <c r="P54" s="38"/>
      <c r="Q54" s="38"/>
      <c r="R54" s="38"/>
      <c r="S54" s="32" t="s">
        <v>197</v>
      </c>
      <c r="T54" s="38"/>
      <c r="U54" s="38"/>
      <c r="V54" s="38"/>
      <c r="W54" s="38"/>
      <c r="X54" s="38"/>
      <c r="Y54" s="38"/>
      <c r="Z54" s="38"/>
      <c r="AA54" s="113"/>
      <c r="AB54" s="157"/>
      <c r="AC54" s="32" t="s">
        <v>198</v>
      </c>
      <c r="AD54" s="38"/>
      <c r="AE54" s="38"/>
      <c r="AF54" s="38"/>
      <c r="AG54" s="38"/>
      <c r="AH54" s="38"/>
      <c r="AI54" s="38"/>
      <c r="AJ54" s="38"/>
      <c r="AK54" s="38"/>
      <c r="AL54" s="38"/>
      <c r="AM54" s="32" t="s">
        <v>199</v>
      </c>
      <c r="AN54" s="38"/>
      <c r="AO54" s="38"/>
      <c r="AP54" s="38"/>
      <c r="AQ54" s="72"/>
      <c r="AR54" s="38"/>
      <c r="AS54" s="38"/>
      <c r="AT54" s="38"/>
      <c r="AU54" s="38"/>
      <c r="AV54" s="38"/>
      <c r="AW54" s="32" t="s">
        <v>200</v>
      </c>
      <c r="AX54" s="157"/>
      <c r="AY54" s="38"/>
      <c r="AZ54" s="38"/>
      <c r="BA54" s="38"/>
      <c r="BB54" s="38"/>
      <c r="BC54" s="38"/>
      <c r="BD54" s="38"/>
      <c r="BE54" s="38"/>
      <c r="BF54" s="72"/>
      <c r="BG54" s="33" t="s">
        <v>201</v>
      </c>
      <c r="BH54" s="38"/>
      <c r="BI54" s="38"/>
      <c r="BJ54" s="38"/>
      <c r="BK54" s="38"/>
      <c r="BL54" s="38"/>
      <c r="BM54" s="38"/>
      <c r="BN54" s="38"/>
      <c r="BO54" s="38"/>
      <c r="BP54" s="72"/>
      <c r="BQ54" s="33" t="s">
        <v>202</v>
      </c>
      <c r="BR54" s="38"/>
      <c r="BS54" s="113"/>
      <c r="BT54" s="157"/>
      <c r="BU54" s="38"/>
      <c r="BV54" s="38"/>
      <c r="BW54" s="38"/>
      <c r="BX54" s="38"/>
      <c r="BY54" s="38"/>
      <c r="BZ54" s="38"/>
      <c r="CA54" s="38" t="s">
        <v>34</v>
      </c>
      <c r="CB54" s="38"/>
      <c r="CC54" s="38"/>
      <c r="CD54" s="38"/>
      <c r="CE54" s="38"/>
      <c r="CF54" s="72"/>
      <c r="CG54" s="38"/>
      <c r="CH54" s="38"/>
      <c r="CI54" s="38"/>
      <c r="CJ54" s="38"/>
      <c r="CK54" s="38"/>
      <c r="CL54" s="38"/>
      <c r="CM54" s="38"/>
      <c r="CN54" s="113"/>
      <c r="CO54" s="547">
        <f>(COUNTA(H54:CN54))*3</f>
        <v>24</v>
      </c>
      <c r="CP54" s="69">
        <v>24</v>
      </c>
      <c r="CQ54" s="65">
        <f t="shared" si="15"/>
        <v>48</v>
      </c>
      <c r="CR54" s="94" t="s">
        <v>132</v>
      </c>
      <c r="CS54" s="296" t="s">
        <v>145</v>
      </c>
    </row>
    <row r="55" spans="1:97" s="145" customFormat="1" x14ac:dyDescent="0.2">
      <c r="A55" s="141"/>
      <c r="B55" s="141"/>
      <c r="C55" s="142"/>
      <c r="D55" s="143"/>
      <c r="E55" s="144"/>
      <c r="F55" s="141"/>
      <c r="G55" s="324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6"/>
      <c r="AF55" s="140"/>
      <c r="AG55" s="146"/>
      <c r="AH55" s="140"/>
      <c r="AI55" s="140"/>
      <c r="AJ55" s="140"/>
      <c r="AK55" s="140"/>
      <c r="AL55" s="140"/>
      <c r="AM55" s="140"/>
      <c r="AN55" s="140"/>
      <c r="AO55" s="146"/>
      <c r="AP55" s="140"/>
      <c r="AQ55" s="146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7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6"/>
      <c r="CC55" s="146"/>
      <c r="CD55" s="140"/>
      <c r="CE55" s="146"/>
      <c r="CF55" s="146"/>
      <c r="CG55" s="140"/>
      <c r="CH55" s="146"/>
      <c r="CI55" s="140"/>
      <c r="CJ55" s="140"/>
      <c r="CK55" s="140"/>
      <c r="CL55" s="140"/>
      <c r="CM55" s="148"/>
      <c r="CN55" s="140"/>
      <c r="CO55" s="149"/>
      <c r="CP55" s="150"/>
      <c r="CR55" s="141">
        <f>SUM(CQ11:CQ54)</f>
        <v>1966</v>
      </c>
      <c r="CS55" s="150"/>
    </row>
    <row r="56" spans="1:97" s="145" customFormat="1" x14ac:dyDescent="0.2">
      <c r="A56" s="585" t="s">
        <v>3</v>
      </c>
      <c r="B56" s="585"/>
      <c r="C56" s="6" t="s">
        <v>134</v>
      </c>
      <c r="D56" s="6"/>
      <c r="E56" s="7"/>
      <c r="F56" s="7"/>
      <c r="G56" s="166" t="s">
        <v>160</v>
      </c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6"/>
      <c r="AF56" s="140"/>
      <c r="AG56" s="146"/>
      <c r="AH56" s="140"/>
      <c r="AI56" s="140"/>
      <c r="AJ56" s="140"/>
      <c r="AK56" s="140"/>
      <c r="AL56" s="140"/>
      <c r="AM56" s="140"/>
      <c r="AN56" s="140"/>
      <c r="AO56" s="146"/>
      <c r="AP56" s="140"/>
      <c r="AQ56" s="146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7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6"/>
      <c r="CC56" s="146"/>
      <c r="CD56" s="140"/>
      <c r="CE56" s="146"/>
      <c r="CF56" s="146"/>
      <c r="CG56" s="140"/>
      <c r="CH56" s="146"/>
      <c r="CI56" s="140"/>
      <c r="CJ56" s="140"/>
      <c r="CK56" s="140"/>
      <c r="CL56" s="140"/>
      <c r="CM56" s="148"/>
      <c r="CN56" s="140"/>
      <c r="CO56" s="149"/>
      <c r="CP56" s="150"/>
      <c r="CQ56" s="141"/>
      <c r="CS56" s="150"/>
    </row>
    <row r="57" spans="1:97" s="145" customFormat="1" x14ac:dyDescent="0.2">
      <c r="A57" s="585" t="s">
        <v>4</v>
      </c>
      <c r="B57" s="585"/>
      <c r="C57" s="11" t="s">
        <v>135</v>
      </c>
      <c r="D57" s="11"/>
      <c r="E57" s="7"/>
      <c r="F57" s="7"/>
      <c r="G57" s="166" t="s">
        <v>159</v>
      </c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6"/>
      <c r="AF57" s="140"/>
      <c r="AG57" s="146"/>
      <c r="AH57" s="140"/>
      <c r="AI57" s="140"/>
      <c r="AJ57" s="140"/>
      <c r="AK57" s="140"/>
      <c r="AL57" s="140"/>
      <c r="AM57" s="140"/>
      <c r="AN57" s="140"/>
      <c r="AO57" s="146"/>
      <c r="AP57" s="140"/>
      <c r="AQ57" s="146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7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6"/>
      <c r="CC57" s="146"/>
      <c r="CD57" s="140"/>
      <c r="CE57" s="146"/>
      <c r="CF57" s="146"/>
      <c r="CG57" s="140"/>
      <c r="CH57" s="146"/>
      <c r="CI57" s="140"/>
      <c r="CJ57" s="140"/>
      <c r="CK57" s="140"/>
      <c r="CL57" s="140"/>
      <c r="CM57" s="148"/>
      <c r="CN57" s="140"/>
      <c r="CO57" s="149"/>
      <c r="CP57" s="150"/>
      <c r="CQ57" s="141"/>
      <c r="CS57" s="150"/>
    </row>
    <row r="58" spans="1:97" s="145" customFormat="1" ht="15.75" thickBot="1" x14ac:dyDescent="0.3">
      <c r="A58" s="2"/>
      <c r="B58" s="2"/>
      <c r="C58" s="2"/>
      <c r="D58" s="2"/>
      <c r="E58" s="2"/>
      <c r="F58" s="2"/>
      <c r="G58" s="408" t="s">
        <v>162</v>
      </c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6"/>
      <c r="AF58" s="140"/>
      <c r="AG58" s="146"/>
      <c r="AH58" s="140"/>
      <c r="AI58" s="140"/>
      <c r="AJ58" s="140"/>
      <c r="AK58" s="140"/>
      <c r="AL58" s="140"/>
      <c r="AM58" s="140"/>
      <c r="AN58" s="140"/>
      <c r="AO58" s="146"/>
      <c r="AP58" s="140"/>
      <c r="AQ58" s="146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7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6"/>
      <c r="CC58" s="146"/>
      <c r="CD58" s="140"/>
      <c r="CE58" s="146"/>
      <c r="CF58" s="146"/>
      <c r="CG58" s="140"/>
      <c r="CH58" s="146"/>
      <c r="CI58" s="140"/>
      <c r="CJ58" s="140"/>
      <c r="CK58" s="140"/>
      <c r="CL58" s="140"/>
      <c r="CM58" s="148"/>
      <c r="CN58" s="140"/>
      <c r="CO58" s="149"/>
      <c r="CP58" s="150"/>
      <c r="CQ58" s="141"/>
      <c r="CS58" s="150"/>
    </row>
    <row r="59" spans="1:97" s="145" customFormat="1" ht="15.75" thickBot="1" x14ac:dyDescent="0.25">
      <c r="A59" s="2"/>
      <c r="B59" s="2"/>
      <c r="C59" s="2"/>
      <c r="D59" s="2"/>
      <c r="E59" s="2"/>
      <c r="F59" s="2"/>
      <c r="G59" s="2"/>
      <c r="H59" s="590" t="s">
        <v>174</v>
      </c>
      <c r="I59" s="591"/>
      <c r="J59" s="591"/>
      <c r="K59" s="591"/>
      <c r="L59" s="591"/>
      <c r="M59" s="592"/>
      <c r="N59" s="590" t="s">
        <v>175</v>
      </c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2"/>
      <c r="AJ59" s="590" t="s">
        <v>176</v>
      </c>
      <c r="AK59" s="591"/>
      <c r="AL59" s="591"/>
      <c r="AM59" s="591"/>
      <c r="AN59" s="591"/>
      <c r="AO59" s="591"/>
      <c r="AP59" s="591"/>
      <c r="AQ59" s="591"/>
      <c r="AR59" s="591"/>
      <c r="AS59" s="591"/>
      <c r="AT59" s="591"/>
      <c r="AU59" s="591"/>
      <c r="AV59" s="591"/>
      <c r="AW59" s="591"/>
      <c r="AX59" s="591"/>
      <c r="AY59" s="591"/>
      <c r="AZ59" s="591"/>
      <c r="BA59" s="591"/>
      <c r="BB59" s="591"/>
      <c r="BC59" s="591"/>
      <c r="BD59" s="591"/>
      <c r="BE59" s="592"/>
      <c r="BF59" s="590" t="s">
        <v>177</v>
      </c>
      <c r="BG59" s="591"/>
      <c r="BH59" s="591"/>
      <c r="BI59" s="591"/>
      <c r="BJ59" s="591"/>
      <c r="BK59" s="591"/>
      <c r="BL59" s="591"/>
      <c r="BM59" s="591"/>
      <c r="BN59" s="591"/>
      <c r="BO59" s="591"/>
      <c r="BP59" s="591"/>
      <c r="BQ59" s="591"/>
      <c r="BR59" s="591"/>
      <c r="BS59" s="591"/>
      <c r="BT59" s="591"/>
      <c r="BU59" s="591"/>
      <c r="BV59" s="591"/>
      <c r="BW59" s="591"/>
      <c r="BX59" s="591"/>
      <c r="BY59" s="591"/>
      <c r="BZ59" s="592"/>
      <c r="CA59" s="590" t="s">
        <v>178</v>
      </c>
      <c r="CB59" s="591"/>
      <c r="CC59" s="591"/>
      <c r="CD59" s="591"/>
      <c r="CE59" s="591"/>
      <c r="CF59" s="591"/>
      <c r="CG59" s="591"/>
      <c r="CH59" s="591"/>
      <c r="CI59" s="591"/>
      <c r="CJ59" s="591"/>
      <c r="CK59" s="591"/>
      <c r="CL59" s="591"/>
      <c r="CM59" s="591"/>
      <c r="CN59" s="592"/>
      <c r="CO59" s="580" t="s">
        <v>18</v>
      </c>
      <c r="CP59" s="582" t="s">
        <v>19</v>
      </c>
      <c r="CQ59" s="582" t="s">
        <v>20</v>
      </c>
      <c r="CR59" s="582" t="s">
        <v>131</v>
      </c>
      <c r="CS59" s="150"/>
    </row>
    <row r="60" spans="1:97" s="145" customFormat="1" x14ac:dyDescent="0.2">
      <c r="A60" s="2"/>
      <c r="B60" s="2"/>
      <c r="C60" s="2"/>
      <c r="D60" s="2"/>
      <c r="E60" s="2"/>
      <c r="F60" s="2"/>
      <c r="G60" s="2"/>
      <c r="H60" s="98">
        <v>24</v>
      </c>
      <c r="I60" s="18">
        <f>+H60+1</f>
        <v>25</v>
      </c>
      <c r="J60" s="18">
        <f>+I60+1</f>
        <v>26</v>
      </c>
      <c r="K60" s="18">
        <f t="shared" ref="K60" si="22">+J60+1</f>
        <v>27</v>
      </c>
      <c r="L60" s="351">
        <f t="shared" ref="L60" si="23">+K60+1</f>
        <v>28</v>
      </c>
      <c r="M60" s="18">
        <f>+L60+3</f>
        <v>31</v>
      </c>
      <c r="N60" s="18">
        <v>1</v>
      </c>
      <c r="O60" s="18">
        <f>+N60+1</f>
        <v>2</v>
      </c>
      <c r="P60" s="18">
        <f t="shared" ref="P60" si="24">+O60+1</f>
        <v>3</v>
      </c>
      <c r="Q60" s="18">
        <f t="shared" ref="Q60" si="25">+P60+1</f>
        <v>4</v>
      </c>
      <c r="R60" s="18">
        <f>+Q60+3</f>
        <v>7</v>
      </c>
      <c r="S60" s="18">
        <f t="shared" ref="S60" si="26">+R60+1</f>
        <v>8</v>
      </c>
      <c r="T60" s="351">
        <f>+S60+1</f>
        <v>9</v>
      </c>
      <c r="U60" s="18">
        <f t="shared" ref="U60" si="27">+T60+1</f>
        <v>10</v>
      </c>
      <c r="V60" s="18">
        <f t="shared" ref="V60" si="28">+U60+1</f>
        <v>11</v>
      </c>
      <c r="W60" s="18">
        <f>+V60+3</f>
        <v>14</v>
      </c>
      <c r="X60" s="18">
        <f t="shared" ref="X60" si="29">+W60+1</f>
        <v>15</v>
      </c>
      <c r="Y60" s="18">
        <f>+X60+1</f>
        <v>16</v>
      </c>
      <c r="Z60" s="18">
        <f t="shared" ref="Z60" si="30">+Y60+1</f>
        <v>17</v>
      </c>
      <c r="AA60" s="360">
        <f t="shared" ref="AA60" si="31">+Z60+1</f>
        <v>18</v>
      </c>
      <c r="AB60" s="98">
        <f>AA60+3</f>
        <v>21</v>
      </c>
      <c r="AC60" s="18">
        <f t="shared" ref="AC60" si="32">+AB60+1</f>
        <v>22</v>
      </c>
      <c r="AD60" s="18">
        <f t="shared" ref="AD60" si="33">+AC60+1</f>
        <v>23</v>
      </c>
      <c r="AE60" s="18">
        <f t="shared" ref="AE60" si="34">+AD60+1</f>
        <v>24</v>
      </c>
      <c r="AF60" s="18">
        <f t="shared" ref="AF60" si="35">+AE60+1</f>
        <v>25</v>
      </c>
      <c r="AG60" s="18">
        <f>+AF60+3</f>
        <v>28</v>
      </c>
      <c r="AH60" s="18">
        <f t="shared" ref="AH60" si="36">+AG60+1</f>
        <v>29</v>
      </c>
      <c r="AI60" s="18">
        <f>+AH60+1</f>
        <v>30</v>
      </c>
      <c r="AJ60" s="18">
        <v>1</v>
      </c>
      <c r="AK60" s="18">
        <f t="shared" ref="AK60" si="37">+AJ60+1</f>
        <v>2</v>
      </c>
      <c r="AL60" s="18">
        <f>+AK60+3</f>
        <v>5</v>
      </c>
      <c r="AM60" s="18">
        <f t="shared" ref="AM60" si="38">+AL60+1</f>
        <v>6</v>
      </c>
      <c r="AN60" s="18">
        <f>+AM60+1</f>
        <v>7</v>
      </c>
      <c r="AO60" s="18">
        <f t="shared" ref="AO60" si="39">+AN60+1</f>
        <v>8</v>
      </c>
      <c r="AP60" s="18">
        <f t="shared" ref="AP60" si="40">+AO60+1</f>
        <v>9</v>
      </c>
      <c r="AQ60" s="19">
        <f>+AP60+3</f>
        <v>12</v>
      </c>
      <c r="AR60" s="18">
        <f t="shared" ref="AR60" si="41">+AQ60+1</f>
        <v>13</v>
      </c>
      <c r="AS60" s="18">
        <f>+AR60+1</f>
        <v>14</v>
      </c>
      <c r="AT60" s="18">
        <f t="shared" ref="AT60" si="42">+AS60+1</f>
        <v>15</v>
      </c>
      <c r="AU60" s="18">
        <f t="shared" ref="AU60" si="43">+AT60+1</f>
        <v>16</v>
      </c>
      <c r="AV60" s="18">
        <f>+AU60+3</f>
        <v>19</v>
      </c>
      <c r="AW60" s="360">
        <f>AV60+1</f>
        <v>20</v>
      </c>
      <c r="AX60" s="98">
        <f>AW60+1</f>
        <v>21</v>
      </c>
      <c r="AY60" s="18">
        <f t="shared" ref="AY60" si="44">+AX60+1</f>
        <v>22</v>
      </c>
      <c r="AZ60" s="18">
        <f t="shared" ref="AZ60" si="45">+AY60+1</f>
        <v>23</v>
      </c>
      <c r="BA60" s="351">
        <f>+AZ60+3</f>
        <v>26</v>
      </c>
      <c r="BB60" s="351">
        <f t="shared" ref="BB60" si="46">+BA60+1</f>
        <v>27</v>
      </c>
      <c r="BC60" s="351">
        <f>+BB60+1</f>
        <v>28</v>
      </c>
      <c r="BD60" s="351">
        <f t="shared" ref="BD60" si="47">+BC60+1</f>
        <v>29</v>
      </c>
      <c r="BE60" s="351">
        <f t="shared" ref="BE60" si="48">+BD60+1</f>
        <v>30</v>
      </c>
      <c r="BF60" s="19">
        <v>2</v>
      </c>
      <c r="BG60" s="18">
        <f t="shared" ref="BG60" si="49">+BF60+1</f>
        <v>3</v>
      </c>
      <c r="BH60" s="351">
        <f>+BG60+1</f>
        <v>4</v>
      </c>
      <c r="BI60" s="18">
        <f t="shared" ref="BI60" si="50">+BH60+1</f>
        <v>5</v>
      </c>
      <c r="BJ60" s="18">
        <f t="shared" ref="BJ60" si="51">+BI60+1</f>
        <v>6</v>
      </c>
      <c r="BK60" s="18">
        <f>+BJ60+3</f>
        <v>9</v>
      </c>
      <c r="BL60" s="18">
        <f t="shared" ref="BL60" si="52">+BK60+1</f>
        <v>10</v>
      </c>
      <c r="BM60" s="18">
        <f>+BL60+1</f>
        <v>11</v>
      </c>
      <c r="BN60" s="18">
        <f t="shared" ref="BN60" si="53">+BM60+1</f>
        <v>12</v>
      </c>
      <c r="BO60" s="18">
        <f t="shared" ref="BO60" si="54">+BN60+1</f>
        <v>13</v>
      </c>
      <c r="BP60" s="19">
        <f>+BO60+3</f>
        <v>16</v>
      </c>
      <c r="BQ60" s="18">
        <f t="shared" ref="BQ60" si="55">+BP60+1</f>
        <v>17</v>
      </c>
      <c r="BR60" s="18">
        <f>+BQ60+1</f>
        <v>18</v>
      </c>
      <c r="BS60" s="360">
        <f t="shared" ref="BS60" si="56">+BR60+1</f>
        <v>19</v>
      </c>
      <c r="BT60" s="350">
        <f>BS60+1</f>
        <v>20</v>
      </c>
      <c r="BU60" s="18">
        <f>+BT60+3</f>
        <v>23</v>
      </c>
      <c r="BV60" s="18">
        <f t="shared" ref="BV60" si="57">+BU60+1</f>
        <v>24</v>
      </c>
      <c r="BW60" s="351">
        <f>+BV60+1</f>
        <v>25</v>
      </c>
      <c r="BX60" s="18">
        <f t="shared" ref="BX60" si="58">+BW60+1</f>
        <v>26</v>
      </c>
      <c r="BY60" s="18">
        <f t="shared" ref="BY60" si="59">+BX60+1</f>
        <v>27</v>
      </c>
      <c r="BZ60" s="18">
        <f>+BY60+3</f>
        <v>30</v>
      </c>
      <c r="CA60" s="18">
        <v>1</v>
      </c>
      <c r="CB60" s="351">
        <f>+CA60+1</f>
        <v>2</v>
      </c>
      <c r="CC60" s="18">
        <f t="shared" ref="CC60" si="60">+CB60+1</f>
        <v>3</v>
      </c>
      <c r="CD60" s="18">
        <f t="shared" ref="CD60" si="61">+CC60+1</f>
        <v>4</v>
      </c>
      <c r="CE60" s="18">
        <f>+CD60+3</f>
        <v>7</v>
      </c>
      <c r="CF60" s="19">
        <f t="shared" ref="CF60" si="62">+CE60+1</f>
        <v>8</v>
      </c>
      <c r="CG60" s="18">
        <f>+CF60+1</f>
        <v>9</v>
      </c>
      <c r="CH60" s="18">
        <f t="shared" ref="CH60" si="63">+CG60+1</f>
        <v>10</v>
      </c>
      <c r="CI60" s="18">
        <f t="shared" ref="CI60" si="64">+CH60+1</f>
        <v>11</v>
      </c>
      <c r="CJ60" s="351">
        <f>+CI60+3</f>
        <v>14</v>
      </c>
      <c r="CK60" s="18">
        <f t="shared" ref="CK60" si="65">+CJ60+1</f>
        <v>15</v>
      </c>
      <c r="CL60" s="18">
        <f>+CK60+1</f>
        <v>16</v>
      </c>
      <c r="CM60" s="18">
        <f t="shared" ref="CM60" si="66">+CL60+1</f>
        <v>17</v>
      </c>
      <c r="CN60" s="99">
        <f t="shared" ref="CN60" si="67">+CM60+1</f>
        <v>18</v>
      </c>
      <c r="CO60" s="581"/>
      <c r="CP60" s="583"/>
      <c r="CQ60" s="583"/>
      <c r="CR60" s="583"/>
      <c r="CS60" s="150"/>
    </row>
    <row r="61" spans="1:97" s="145" customFormat="1" ht="15.75" thickBot="1" x14ac:dyDescent="0.25">
      <c r="A61" s="20" t="s">
        <v>0</v>
      </c>
      <c r="B61" s="21" t="s">
        <v>5</v>
      </c>
      <c r="C61" s="22" t="s">
        <v>6</v>
      </c>
      <c r="D61" s="22" t="s">
        <v>7</v>
      </c>
      <c r="E61" s="26" t="s">
        <v>8</v>
      </c>
      <c r="F61" s="26" t="s">
        <v>17</v>
      </c>
      <c r="G61" s="95" t="s">
        <v>9</v>
      </c>
      <c r="H61" s="363" t="s">
        <v>10</v>
      </c>
      <c r="I61" s="361" t="s">
        <v>11</v>
      </c>
      <c r="J61" s="361" t="s">
        <v>12</v>
      </c>
      <c r="K61" s="361" t="s">
        <v>13</v>
      </c>
      <c r="L61" s="361" t="s">
        <v>14</v>
      </c>
      <c r="M61" s="361" t="s">
        <v>10</v>
      </c>
      <c r="N61" s="48" t="s">
        <v>11</v>
      </c>
      <c r="O61" s="48" t="s">
        <v>12</v>
      </c>
      <c r="P61" s="48" t="s">
        <v>13</v>
      </c>
      <c r="Q61" s="48" t="s">
        <v>14</v>
      </c>
      <c r="R61" s="48" t="s">
        <v>10</v>
      </c>
      <c r="S61" s="48" t="s">
        <v>11</v>
      </c>
      <c r="T61" s="48" t="s">
        <v>12</v>
      </c>
      <c r="U61" s="48" t="s">
        <v>13</v>
      </c>
      <c r="V61" s="48" t="s">
        <v>14</v>
      </c>
      <c r="W61" s="48" t="s">
        <v>10</v>
      </c>
      <c r="X61" s="48" t="s">
        <v>11</v>
      </c>
      <c r="Y61" s="48" t="s">
        <v>12</v>
      </c>
      <c r="Z61" s="48" t="s">
        <v>13</v>
      </c>
      <c r="AA61" s="380" t="s">
        <v>14</v>
      </c>
      <c r="AB61" s="100" t="s">
        <v>10</v>
      </c>
      <c r="AC61" s="48" t="s">
        <v>11</v>
      </c>
      <c r="AD61" s="48" t="s">
        <v>12</v>
      </c>
      <c r="AE61" s="48" t="s">
        <v>13</v>
      </c>
      <c r="AF61" s="48" t="s">
        <v>14</v>
      </c>
      <c r="AG61" s="48" t="s">
        <v>10</v>
      </c>
      <c r="AH61" s="48" t="s">
        <v>11</v>
      </c>
      <c r="AI61" s="48" t="s">
        <v>12</v>
      </c>
      <c r="AJ61" s="48" t="s">
        <v>13</v>
      </c>
      <c r="AK61" s="48" t="s">
        <v>14</v>
      </c>
      <c r="AL61" s="48" t="s">
        <v>10</v>
      </c>
      <c r="AM61" s="48" t="s">
        <v>11</v>
      </c>
      <c r="AN61" s="48" t="s">
        <v>12</v>
      </c>
      <c r="AO61" s="48" t="s">
        <v>13</v>
      </c>
      <c r="AP61" s="48" t="s">
        <v>14</v>
      </c>
      <c r="AQ61" s="48" t="s">
        <v>10</v>
      </c>
      <c r="AR61" s="48" t="s">
        <v>11</v>
      </c>
      <c r="AS61" s="48" t="s">
        <v>12</v>
      </c>
      <c r="AT61" s="48" t="s">
        <v>13</v>
      </c>
      <c r="AU61" s="48" t="s">
        <v>14</v>
      </c>
      <c r="AV61" s="48" t="s">
        <v>10</v>
      </c>
      <c r="AW61" s="380" t="s">
        <v>11</v>
      </c>
      <c r="AX61" s="100" t="s">
        <v>12</v>
      </c>
      <c r="AY61" s="48" t="s">
        <v>13</v>
      </c>
      <c r="AZ61" s="48" t="s">
        <v>14</v>
      </c>
      <c r="BA61" s="48" t="s">
        <v>10</v>
      </c>
      <c r="BB61" s="48" t="s">
        <v>11</v>
      </c>
      <c r="BC61" s="48" t="s">
        <v>12</v>
      </c>
      <c r="BD61" s="48" t="s">
        <v>13</v>
      </c>
      <c r="BE61" s="48" t="s">
        <v>14</v>
      </c>
      <c r="BF61" s="48" t="s">
        <v>10</v>
      </c>
      <c r="BG61" s="48" t="s">
        <v>11</v>
      </c>
      <c r="BH61" s="48" t="s">
        <v>12</v>
      </c>
      <c r="BI61" s="48" t="s">
        <v>13</v>
      </c>
      <c r="BJ61" s="48" t="s">
        <v>14</v>
      </c>
      <c r="BK61" s="48" t="s">
        <v>10</v>
      </c>
      <c r="BL61" s="48" t="s">
        <v>11</v>
      </c>
      <c r="BM61" s="48" t="s">
        <v>12</v>
      </c>
      <c r="BN61" s="48" t="s">
        <v>13</v>
      </c>
      <c r="BO61" s="48" t="s">
        <v>14</v>
      </c>
      <c r="BP61" s="48" t="s">
        <v>10</v>
      </c>
      <c r="BQ61" s="48" t="s">
        <v>11</v>
      </c>
      <c r="BR61" s="48" t="s">
        <v>12</v>
      </c>
      <c r="BS61" s="380" t="s">
        <v>13</v>
      </c>
      <c r="BT61" s="100" t="s">
        <v>14</v>
      </c>
      <c r="BU61" s="48" t="s">
        <v>10</v>
      </c>
      <c r="BV61" s="48" t="s">
        <v>11</v>
      </c>
      <c r="BW61" s="48" t="s">
        <v>12</v>
      </c>
      <c r="BX61" s="48" t="s">
        <v>13</v>
      </c>
      <c r="BY61" s="48" t="s">
        <v>14</v>
      </c>
      <c r="BZ61" s="48" t="s">
        <v>10</v>
      </c>
      <c r="CA61" s="48" t="s">
        <v>11</v>
      </c>
      <c r="CB61" s="48" t="s">
        <v>12</v>
      </c>
      <c r="CC61" s="48" t="s">
        <v>13</v>
      </c>
      <c r="CD61" s="48" t="s">
        <v>14</v>
      </c>
      <c r="CE61" s="48" t="s">
        <v>10</v>
      </c>
      <c r="CF61" s="48" t="s">
        <v>11</v>
      </c>
      <c r="CG61" s="48" t="s">
        <v>12</v>
      </c>
      <c r="CH61" s="48" t="s">
        <v>13</v>
      </c>
      <c r="CI61" s="48" t="s">
        <v>14</v>
      </c>
      <c r="CJ61" s="48" t="s">
        <v>10</v>
      </c>
      <c r="CK61" s="48" t="s">
        <v>11</v>
      </c>
      <c r="CL61" s="48" t="s">
        <v>12</v>
      </c>
      <c r="CM61" s="48" t="s">
        <v>13</v>
      </c>
      <c r="CN61" s="101" t="s">
        <v>14</v>
      </c>
      <c r="CO61" s="581"/>
      <c r="CP61" s="583"/>
      <c r="CQ61" s="583"/>
      <c r="CR61" s="583"/>
      <c r="CS61" s="150"/>
    </row>
    <row r="62" spans="1:97" ht="19.5" x14ac:dyDescent="0.2">
      <c r="A62" s="86" t="s">
        <v>125</v>
      </c>
      <c r="B62" s="87" t="s">
        <v>53</v>
      </c>
      <c r="C62" s="88" t="s">
        <v>54</v>
      </c>
      <c r="D62" s="17"/>
      <c r="E62" s="90">
        <v>24</v>
      </c>
      <c r="F62" s="90">
        <f t="shared" ref="F62:F67" si="68">+CQ62</f>
        <v>48</v>
      </c>
      <c r="G62" s="322"/>
      <c r="H62" s="161"/>
      <c r="I62" s="162"/>
      <c r="J62" s="162"/>
      <c r="K62" s="163"/>
      <c r="L62" s="29"/>
      <c r="M62" s="500"/>
      <c r="N62" s="161"/>
      <c r="O62" s="162"/>
      <c r="P62" s="162" t="s">
        <v>33</v>
      </c>
      <c r="Q62" s="162"/>
      <c r="R62" s="162"/>
      <c r="S62" s="162"/>
      <c r="T62" s="29"/>
      <c r="U62" s="28"/>
      <c r="V62" s="28"/>
      <c r="W62" s="28"/>
      <c r="X62" s="28"/>
      <c r="Y62" s="28"/>
      <c r="Z62" s="32" t="s">
        <v>197</v>
      </c>
      <c r="AA62" s="28"/>
      <c r="AB62" s="28"/>
      <c r="AC62" s="28"/>
      <c r="AD62" s="28"/>
      <c r="AE62" s="28"/>
      <c r="AF62" s="28"/>
      <c r="AG62" s="29"/>
      <c r="AH62" s="28"/>
      <c r="AI62" s="502"/>
      <c r="AJ62" s="32" t="s">
        <v>198</v>
      </c>
      <c r="AK62" s="28"/>
      <c r="AL62" s="29"/>
      <c r="AM62" s="29"/>
      <c r="AN62" s="29"/>
      <c r="AO62" s="29"/>
      <c r="AP62" s="29"/>
      <c r="AQ62" s="70"/>
      <c r="AR62" s="28"/>
      <c r="AS62" s="28"/>
      <c r="AT62" s="32" t="s">
        <v>199</v>
      </c>
      <c r="AU62" s="28"/>
      <c r="AV62" s="28"/>
      <c r="AW62" s="28"/>
      <c r="AX62" s="28"/>
      <c r="AY62" s="28"/>
      <c r="AZ62" s="28"/>
      <c r="BA62" s="29"/>
      <c r="BB62" s="29"/>
      <c r="BC62" s="29"/>
      <c r="BD62" s="32" t="s">
        <v>200</v>
      </c>
      <c r="BE62" s="117"/>
      <c r="BF62" s="481"/>
      <c r="BG62" s="29"/>
      <c r="BH62" s="29"/>
      <c r="BI62" s="29"/>
      <c r="BJ62" s="29"/>
      <c r="BK62" s="28"/>
      <c r="BL62" s="29"/>
      <c r="BM62" s="28"/>
      <c r="BN62" s="33" t="s">
        <v>201</v>
      </c>
      <c r="BO62" s="29"/>
      <c r="BP62" s="70"/>
      <c r="BQ62" s="28"/>
      <c r="BR62" s="29"/>
      <c r="BS62" s="28"/>
      <c r="BT62" s="29"/>
      <c r="BU62" s="29"/>
      <c r="BV62" s="28"/>
      <c r="BW62" s="29"/>
      <c r="BX62" s="33" t="s">
        <v>202</v>
      </c>
      <c r="BY62" s="28"/>
      <c r="BZ62" s="117"/>
      <c r="CA62" s="452"/>
      <c r="CB62" s="29"/>
      <c r="CC62" s="28"/>
      <c r="CD62" s="28"/>
      <c r="CE62" s="28"/>
      <c r="CF62" s="70"/>
      <c r="CG62" s="28"/>
      <c r="CH62" s="29" t="s">
        <v>34</v>
      </c>
      <c r="CI62" s="28"/>
      <c r="CJ62" s="29"/>
      <c r="CK62" s="28"/>
      <c r="CL62" s="29"/>
      <c r="CM62" s="28"/>
      <c r="CN62" s="502"/>
      <c r="CO62" s="116">
        <f>(COUNTA(H62:CN62))*3</f>
        <v>24</v>
      </c>
      <c r="CP62" s="87">
        <v>24</v>
      </c>
      <c r="CQ62" s="92">
        <f t="shared" ref="CQ62:CQ67" si="69">SUM(CO62:CP62)</f>
        <v>48</v>
      </c>
      <c r="CR62" s="257" t="s">
        <v>132</v>
      </c>
      <c r="CS62" s="296" t="s">
        <v>151</v>
      </c>
    </row>
    <row r="63" spans="1:97" ht="15.75" x14ac:dyDescent="0.2">
      <c r="A63" s="59" t="s">
        <v>125</v>
      </c>
      <c r="B63" s="23" t="s">
        <v>55</v>
      </c>
      <c r="C63" s="17" t="s">
        <v>56</v>
      </c>
      <c r="D63" s="17"/>
      <c r="E63" s="27">
        <v>24</v>
      </c>
      <c r="F63" s="27">
        <f t="shared" si="68"/>
        <v>48</v>
      </c>
      <c r="G63" s="323"/>
      <c r="H63" s="164"/>
      <c r="I63" s="165"/>
      <c r="J63" s="165" t="s">
        <v>33</v>
      </c>
      <c r="K63" s="165"/>
      <c r="L63" s="33"/>
      <c r="M63" s="501"/>
      <c r="N63" s="164"/>
      <c r="O63" s="165"/>
      <c r="P63" s="165"/>
      <c r="Q63" s="165"/>
      <c r="R63" s="165"/>
      <c r="S63" s="165"/>
      <c r="T63" s="32" t="s">
        <v>197</v>
      </c>
      <c r="U63" s="32"/>
      <c r="V63" s="32"/>
      <c r="W63" s="32"/>
      <c r="X63" s="32"/>
      <c r="Y63" s="32"/>
      <c r="Z63" s="32"/>
      <c r="AA63" s="32"/>
      <c r="AB63" s="32"/>
      <c r="AC63" s="32"/>
      <c r="AD63" s="32" t="s">
        <v>198</v>
      </c>
      <c r="AE63" s="32"/>
      <c r="AF63" s="32"/>
      <c r="AG63" s="33"/>
      <c r="AH63" s="32"/>
      <c r="AI63" s="358"/>
      <c r="AJ63" s="453"/>
      <c r="AK63" s="32"/>
      <c r="AL63" s="33"/>
      <c r="AM63" s="33"/>
      <c r="AN63" s="32" t="s">
        <v>199</v>
      </c>
      <c r="AO63" s="33"/>
      <c r="AP63" s="33"/>
      <c r="AQ63" s="71"/>
      <c r="AR63" s="32"/>
      <c r="AS63" s="32"/>
      <c r="AT63" s="32"/>
      <c r="AU63" s="32"/>
      <c r="AV63" s="32"/>
      <c r="AW63" s="32"/>
      <c r="AX63" s="32" t="s">
        <v>200</v>
      </c>
      <c r="AY63" s="32"/>
      <c r="AZ63" s="32"/>
      <c r="BA63" s="33"/>
      <c r="BB63" s="33"/>
      <c r="BC63" s="33"/>
      <c r="BD63" s="33"/>
      <c r="BE63" s="112"/>
      <c r="BF63" s="479"/>
      <c r="BG63" s="33"/>
      <c r="BH63" s="33" t="s">
        <v>201</v>
      </c>
      <c r="BI63" s="33"/>
      <c r="BJ63" s="33"/>
      <c r="BK63" s="32"/>
      <c r="BL63" s="33"/>
      <c r="BM63" s="32"/>
      <c r="BN63" s="32"/>
      <c r="BO63" s="33"/>
      <c r="BP63" s="71"/>
      <c r="BQ63" s="32"/>
      <c r="BR63" s="33" t="s">
        <v>202</v>
      </c>
      <c r="BS63" s="32"/>
      <c r="BT63" s="33"/>
      <c r="BU63" s="33"/>
      <c r="BV63" s="32"/>
      <c r="BW63" s="33"/>
      <c r="BX63" s="32"/>
      <c r="BY63" s="32"/>
      <c r="BZ63" s="112"/>
      <c r="CA63" s="453"/>
      <c r="CB63" s="33" t="s">
        <v>34</v>
      </c>
      <c r="CC63" s="32"/>
      <c r="CD63" s="32"/>
      <c r="CE63" s="32"/>
      <c r="CF63" s="71"/>
      <c r="CG63" s="32"/>
      <c r="CH63" s="32"/>
      <c r="CI63" s="32"/>
      <c r="CJ63" s="33"/>
      <c r="CK63" s="32"/>
      <c r="CL63" s="33"/>
      <c r="CM63" s="32"/>
      <c r="CN63" s="358"/>
      <c r="CO63" s="116">
        <f>(COUNTA(H63:CN63))*3</f>
        <v>24</v>
      </c>
      <c r="CP63" s="23">
        <v>24</v>
      </c>
      <c r="CQ63" s="25">
        <f t="shared" si="69"/>
        <v>48</v>
      </c>
      <c r="CR63" s="94" t="s">
        <v>132</v>
      </c>
      <c r="CS63" s="296" t="s">
        <v>151</v>
      </c>
    </row>
    <row r="64" spans="1:97" ht="30" x14ac:dyDescent="0.2">
      <c r="A64" s="59" t="s">
        <v>125</v>
      </c>
      <c r="B64" s="23" t="s">
        <v>57</v>
      </c>
      <c r="C64" s="17" t="s">
        <v>126</v>
      </c>
      <c r="D64" s="17"/>
      <c r="E64" s="27">
        <f>+E63</f>
        <v>24</v>
      </c>
      <c r="F64" s="27">
        <f t="shared" si="68"/>
        <v>38</v>
      </c>
      <c r="G64" s="425"/>
      <c r="H64" s="164"/>
      <c r="I64" s="165"/>
      <c r="J64" s="165"/>
      <c r="K64" s="165"/>
      <c r="L64" s="33"/>
      <c r="M64" s="501"/>
      <c r="N64" s="164"/>
      <c r="O64" s="165" t="s">
        <v>33</v>
      </c>
      <c r="P64" s="165"/>
      <c r="Q64" s="165"/>
      <c r="R64" s="165"/>
      <c r="S64" s="165"/>
      <c r="T64" s="33"/>
      <c r="U64" s="32"/>
      <c r="V64" s="32"/>
      <c r="W64" s="32"/>
      <c r="X64" s="32"/>
      <c r="Y64" s="32" t="s">
        <v>197</v>
      </c>
      <c r="Z64" s="32"/>
      <c r="AA64" s="32"/>
      <c r="AB64" s="32"/>
      <c r="AC64" s="32"/>
      <c r="AD64" s="32"/>
      <c r="AE64" s="32"/>
      <c r="AF64" s="32"/>
      <c r="AG64" s="33"/>
      <c r="AH64" s="32"/>
      <c r="AI64" s="32" t="s">
        <v>198</v>
      </c>
      <c r="AJ64" s="453"/>
      <c r="AK64" s="32"/>
      <c r="AL64" s="33"/>
      <c r="AM64" s="33"/>
      <c r="AN64" s="33"/>
      <c r="AO64" s="33"/>
      <c r="AP64" s="33"/>
      <c r="AQ64" s="71"/>
      <c r="AR64" s="32"/>
      <c r="AS64" s="32" t="s">
        <v>199</v>
      </c>
      <c r="AT64" s="32"/>
      <c r="AU64" s="32"/>
      <c r="AV64" s="32"/>
      <c r="AW64" s="32"/>
      <c r="AX64" s="32"/>
      <c r="AY64" s="32"/>
      <c r="AZ64" s="32"/>
      <c r="BA64" s="33"/>
      <c r="BB64" s="33"/>
      <c r="BC64" s="32" t="s">
        <v>200</v>
      </c>
      <c r="BD64" s="33"/>
      <c r="BE64" s="112"/>
      <c r="BF64" s="479"/>
      <c r="BG64" s="33"/>
      <c r="BH64" s="33"/>
      <c r="BI64" s="33"/>
      <c r="BJ64" s="33"/>
      <c r="BK64" s="32"/>
      <c r="BL64" s="33"/>
      <c r="BM64" s="33" t="s">
        <v>201</v>
      </c>
      <c r="BN64" s="32"/>
      <c r="BO64" s="33"/>
      <c r="BP64" s="71"/>
      <c r="BQ64" s="32"/>
      <c r="BR64" s="33"/>
      <c r="BS64" s="32"/>
      <c r="BT64" s="33"/>
      <c r="BU64" s="33"/>
      <c r="BV64" s="32"/>
      <c r="BW64" s="33" t="s">
        <v>202</v>
      </c>
      <c r="BX64" s="32"/>
      <c r="BY64" s="32"/>
      <c r="BZ64" s="112"/>
      <c r="CA64" s="453"/>
      <c r="CB64" s="33"/>
      <c r="CC64" s="32"/>
      <c r="CD64" s="32"/>
      <c r="CE64" s="32"/>
      <c r="CF64" s="71"/>
      <c r="CG64" s="379" t="s">
        <v>34</v>
      </c>
      <c r="CH64" s="32"/>
      <c r="CI64" s="32"/>
      <c r="CJ64" s="33"/>
      <c r="CK64" s="32"/>
      <c r="CL64" s="33"/>
      <c r="CM64" s="32"/>
      <c r="CN64" s="358"/>
      <c r="CO64" s="116">
        <f>(COUNTA(H64:CN64))*2</f>
        <v>16</v>
      </c>
      <c r="CP64" s="23">
        <v>22</v>
      </c>
      <c r="CQ64" s="25">
        <f t="shared" si="69"/>
        <v>38</v>
      </c>
      <c r="CR64" s="94" t="s">
        <v>133</v>
      </c>
      <c r="CS64" s="296" t="s">
        <v>151</v>
      </c>
    </row>
    <row r="65" spans="1:97" ht="30" x14ac:dyDescent="0.2">
      <c r="A65" s="127" t="s">
        <v>125</v>
      </c>
      <c r="B65" s="128" t="s">
        <v>47</v>
      </c>
      <c r="C65" s="17" t="s">
        <v>48</v>
      </c>
      <c r="D65" s="17"/>
      <c r="E65" s="27">
        <v>24</v>
      </c>
      <c r="F65" s="27">
        <f t="shared" si="68"/>
        <v>48</v>
      </c>
      <c r="G65" s="323"/>
      <c r="H65" s="164"/>
      <c r="I65" s="165"/>
      <c r="J65" s="165"/>
      <c r="K65" s="165"/>
      <c r="L65" s="33"/>
      <c r="M65" s="501"/>
      <c r="N65" s="164"/>
      <c r="O65" s="165"/>
      <c r="P65" s="165"/>
      <c r="Q65" s="165" t="s">
        <v>33</v>
      </c>
      <c r="R65" s="165"/>
      <c r="S65" s="165"/>
      <c r="T65" s="33"/>
      <c r="U65" s="32"/>
      <c r="V65" s="32"/>
      <c r="W65" s="32"/>
      <c r="X65" s="32"/>
      <c r="Y65" s="32"/>
      <c r="Z65" s="32"/>
      <c r="AA65" s="32" t="s">
        <v>197</v>
      </c>
      <c r="AB65" s="32"/>
      <c r="AC65" s="32"/>
      <c r="AD65" s="32"/>
      <c r="AE65" s="32"/>
      <c r="AF65" s="32"/>
      <c r="AG65" s="33"/>
      <c r="AH65" s="32"/>
      <c r="AI65" s="358"/>
      <c r="AJ65" s="453"/>
      <c r="AK65" s="32" t="s">
        <v>198</v>
      </c>
      <c r="AL65" s="33"/>
      <c r="AM65" s="33"/>
      <c r="AN65" s="33"/>
      <c r="AO65" s="33"/>
      <c r="AP65" s="33"/>
      <c r="AQ65" s="71"/>
      <c r="AR65" s="32"/>
      <c r="AS65" s="32"/>
      <c r="AT65" s="32"/>
      <c r="AU65" s="32" t="s">
        <v>199</v>
      </c>
      <c r="AV65" s="32"/>
      <c r="AW65" s="32"/>
      <c r="AX65" s="32"/>
      <c r="AY65" s="32"/>
      <c r="AZ65" s="32"/>
      <c r="BA65" s="33"/>
      <c r="BB65" s="33"/>
      <c r="BC65" s="33"/>
      <c r="BD65" s="33"/>
      <c r="BE65" s="32" t="s">
        <v>200</v>
      </c>
      <c r="BF65" s="479"/>
      <c r="BG65" s="33"/>
      <c r="BH65" s="33"/>
      <c r="BI65" s="33"/>
      <c r="BJ65" s="33"/>
      <c r="BK65" s="32"/>
      <c r="BL65" s="33"/>
      <c r="BM65" s="32"/>
      <c r="BN65" s="32"/>
      <c r="BO65" s="33" t="s">
        <v>201</v>
      </c>
      <c r="BP65" s="71"/>
      <c r="BQ65" s="32"/>
      <c r="BR65" s="33"/>
      <c r="BS65" s="32"/>
      <c r="BT65" s="33"/>
      <c r="BU65" s="33"/>
      <c r="BV65" s="32"/>
      <c r="BW65" s="33"/>
      <c r="BX65" s="32"/>
      <c r="BY65" s="33" t="s">
        <v>202</v>
      </c>
      <c r="BZ65" s="112"/>
      <c r="CA65" s="453"/>
      <c r="CB65" s="33"/>
      <c r="CC65" s="32"/>
      <c r="CD65" s="32"/>
      <c r="CE65" s="32"/>
      <c r="CF65" s="71"/>
      <c r="CG65" s="32"/>
      <c r="CH65" s="32"/>
      <c r="CI65" s="32" t="s">
        <v>34</v>
      </c>
      <c r="CJ65" s="33"/>
      <c r="CK65" s="32"/>
      <c r="CL65" s="33"/>
      <c r="CM65" s="32"/>
      <c r="CN65" s="358"/>
      <c r="CO65" s="116">
        <f t="shared" ref="CO65:CO67" si="70">(COUNTA(H65:CN65))*3</f>
        <v>24</v>
      </c>
      <c r="CP65" s="23">
        <v>24</v>
      </c>
      <c r="CQ65" s="25">
        <f t="shared" si="69"/>
        <v>48</v>
      </c>
      <c r="CR65" s="94" t="s">
        <v>132</v>
      </c>
      <c r="CS65" s="296" t="s">
        <v>145</v>
      </c>
    </row>
    <row r="66" spans="1:97" ht="15.75" x14ac:dyDescent="0.2">
      <c r="A66" s="127" t="s">
        <v>125</v>
      </c>
      <c r="B66" s="128" t="s">
        <v>49</v>
      </c>
      <c r="C66" s="17" t="s">
        <v>50</v>
      </c>
      <c r="D66" s="17"/>
      <c r="E66" s="27">
        <v>24</v>
      </c>
      <c r="F66" s="27">
        <f t="shared" si="68"/>
        <v>48</v>
      </c>
      <c r="G66" s="322"/>
      <c r="H66" s="164"/>
      <c r="I66" s="165"/>
      <c r="J66" s="165"/>
      <c r="K66" s="165" t="s">
        <v>33</v>
      </c>
      <c r="L66" s="33"/>
      <c r="M66" s="501"/>
      <c r="N66" s="164"/>
      <c r="O66" s="165"/>
      <c r="P66" s="165"/>
      <c r="Q66" s="165"/>
      <c r="R66" s="165"/>
      <c r="S66" s="165"/>
      <c r="T66" s="33"/>
      <c r="U66" s="32" t="s">
        <v>197</v>
      </c>
      <c r="V66" s="32"/>
      <c r="W66" s="32"/>
      <c r="X66" s="32"/>
      <c r="Y66" s="32"/>
      <c r="Z66" s="32"/>
      <c r="AA66" s="32"/>
      <c r="AB66" s="32"/>
      <c r="AC66" s="32"/>
      <c r="AD66" s="32"/>
      <c r="AE66" s="32" t="s">
        <v>198</v>
      </c>
      <c r="AF66" s="32"/>
      <c r="AG66" s="33"/>
      <c r="AH66" s="32"/>
      <c r="AI66" s="358"/>
      <c r="AJ66" s="453"/>
      <c r="AK66" s="32"/>
      <c r="AL66" s="33"/>
      <c r="AM66" s="33"/>
      <c r="AN66" s="33"/>
      <c r="AO66" s="32" t="s">
        <v>199</v>
      </c>
      <c r="AP66" s="33"/>
      <c r="AQ66" s="71"/>
      <c r="AR66" s="32"/>
      <c r="AS66" s="32"/>
      <c r="AT66" s="32"/>
      <c r="AU66" s="32"/>
      <c r="AV66" s="32"/>
      <c r="AW66" s="32"/>
      <c r="AX66" s="32"/>
      <c r="AY66" s="32" t="s">
        <v>200</v>
      </c>
      <c r="AZ66" s="33"/>
      <c r="BA66" s="33"/>
      <c r="BB66" s="33"/>
      <c r="BC66" s="33"/>
      <c r="BD66" s="33"/>
      <c r="BE66" s="112"/>
      <c r="BF66" s="479"/>
      <c r="BG66" s="33"/>
      <c r="BH66" s="33"/>
      <c r="BI66" s="33" t="s">
        <v>201</v>
      </c>
      <c r="BJ66" s="33"/>
      <c r="BK66" s="32"/>
      <c r="BL66" s="33"/>
      <c r="BM66" s="32"/>
      <c r="BN66" s="32"/>
      <c r="BO66" s="33"/>
      <c r="BP66" s="71"/>
      <c r="BQ66" s="32"/>
      <c r="BR66" s="33"/>
      <c r="BS66" s="33" t="s">
        <v>202</v>
      </c>
      <c r="BT66" s="33"/>
      <c r="BU66" s="33"/>
      <c r="BV66" s="32"/>
      <c r="BW66" s="33"/>
      <c r="BX66" s="32"/>
      <c r="BY66" s="32"/>
      <c r="BZ66" s="112"/>
      <c r="CA66" s="453"/>
      <c r="CB66" s="33"/>
      <c r="CC66" s="33" t="s">
        <v>34</v>
      </c>
      <c r="CD66" s="33"/>
      <c r="CE66" s="32"/>
      <c r="CF66" s="71"/>
      <c r="CG66" s="32"/>
      <c r="CH66" s="32"/>
      <c r="CI66" s="32"/>
      <c r="CJ66" s="33"/>
      <c r="CK66" s="32"/>
      <c r="CL66" s="33"/>
      <c r="CM66" s="32"/>
      <c r="CN66" s="358"/>
      <c r="CO66" s="116">
        <f t="shared" si="70"/>
        <v>24</v>
      </c>
      <c r="CP66" s="23">
        <v>24</v>
      </c>
      <c r="CQ66" s="25">
        <f t="shared" si="69"/>
        <v>48</v>
      </c>
      <c r="CR66" s="94" t="s">
        <v>132</v>
      </c>
      <c r="CS66" s="296" t="s">
        <v>145</v>
      </c>
    </row>
    <row r="67" spans="1:97" ht="16.5" thickBot="1" x14ac:dyDescent="0.25">
      <c r="A67" s="134" t="s">
        <v>125</v>
      </c>
      <c r="B67" s="135" t="s">
        <v>51</v>
      </c>
      <c r="C67" s="73" t="s">
        <v>52</v>
      </c>
      <c r="D67" s="73"/>
      <c r="E67" s="63">
        <v>24</v>
      </c>
      <c r="F67" s="63">
        <f t="shared" si="68"/>
        <v>48</v>
      </c>
      <c r="G67" s="424"/>
      <c r="H67" s="398"/>
      <c r="I67" s="399"/>
      <c r="J67" s="399"/>
      <c r="K67" s="399"/>
      <c r="L67" s="79" t="s">
        <v>33</v>
      </c>
      <c r="M67" s="503"/>
      <c r="N67" s="398"/>
      <c r="O67" s="399"/>
      <c r="P67" s="399"/>
      <c r="Q67" s="399"/>
      <c r="R67" s="399"/>
      <c r="S67" s="399"/>
      <c r="T67" s="79"/>
      <c r="U67" s="384"/>
      <c r="V67" s="32" t="s">
        <v>197</v>
      </c>
      <c r="W67" s="384"/>
      <c r="X67" s="384"/>
      <c r="Y67" s="384"/>
      <c r="Z67" s="384"/>
      <c r="AA67" s="384"/>
      <c r="AB67" s="384"/>
      <c r="AC67" s="384"/>
      <c r="AD67" s="384"/>
      <c r="AE67" s="384"/>
      <c r="AF67" s="32" t="s">
        <v>198</v>
      </c>
      <c r="AG67" s="79"/>
      <c r="AH67" s="384"/>
      <c r="AI67" s="489"/>
      <c r="AJ67" s="488"/>
      <c r="AK67" s="384"/>
      <c r="AL67" s="79"/>
      <c r="AM67" s="79"/>
      <c r="AN67" s="79"/>
      <c r="AO67" s="79"/>
      <c r="AP67" s="32" t="s">
        <v>199</v>
      </c>
      <c r="AQ67" s="80"/>
      <c r="AR67" s="384"/>
      <c r="AS67" s="384"/>
      <c r="AT67" s="384"/>
      <c r="AU67" s="384"/>
      <c r="AV67" s="384"/>
      <c r="AW67" s="384"/>
      <c r="AX67" s="384"/>
      <c r="AY67" s="79"/>
      <c r="AZ67" s="32" t="s">
        <v>200</v>
      </c>
      <c r="BA67" s="79"/>
      <c r="BB67" s="79"/>
      <c r="BC67" s="79"/>
      <c r="BD67" s="79"/>
      <c r="BE67" s="122"/>
      <c r="BF67" s="480"/>
      <c r="BG67" s="79"/>
      <c r="BH67" s="79"/>
      <c r="BI67" s="79"/>
      <c r="BJ67" s="33" t="s">
        <v>201</v>
      </c>
      <c r="BK67" s="384"/>
      <c r="BL67" s="79"/>
      <c r="BM67" s="384"/>
      <c r="BN67" s="384"/>
      <c r="BO67" s="79"/>
      <c r="BP67" s="80"/>
      <c r="BQ67" s="384"/>
      <c r="BR67" s="79"/>
      <c r="BS67" s="384"/>
      <c r="BT67" s="33" t="s">
        <v>202</v>
      </c>
      <c r="BU67" s="79"/>
      <c r="BV67" s="384"/>
      <c r="BW67" s="79"/>
      <c r="BX67" s="384"/>
      <c r="BY67" s="384"/>
      <c r="BZ67" s="122"/>
      <c r="CA67" s="490"/>
      <c r="CB67" s="38"/>
      <c r="CC67" s="38"/>
      <c r="CD67" s="38" t="s">
        <v>34</v>
      </c>
      <c r="CE67" s="37"/>
      <c r="CF67" s="72"/>
      <c r="CG67" s="37"/>
      <c r="CH67" s="37"/>
      <c r="CI67" s="37"/>
      <c r="CJ67" s="38"/>
      <c r="CK67" s="37"/>
      <c r="CL67" s="38"/>
      <c r="CM67" s="37"/>
      <c r="CN67" s="113"/>
      <c r="CO67" s="545">
        <f t="shared" si="70"/>
        <v>24</v>
      </c>
      <c r="CP67" s="119">
        <v>24</v>
      </c>
      <c r="CQ67" s="546">
        <f t="shared" si="69"/>
        <v>48</v>
      </c>
      <c r="CR67" s="118" t="s">
        <v>132</v>
      </c>
      <c r="CS67" s="296" t="s">
        <v>145</v>
      </c>
    </row>
  </sheetData>
  <autoFilter ref="A10:CS67" xr:uid="{00000000-0009-0000-0000-000000000000}"/>
  <mergeCells count="25">
    <mergeCell ref="H59:M59"/>
    <mergeCell ref="N59:AI59"/>
    <mergeCell ref="AJ59:BE59"/>
    <mergeCell ref="BF59:BZ59"/>
    <mergeCell ref="CA59:CN59"/>
    <mergeCell ref="B1:J3"/>
    <mergeCell ref="A4:B4"/>
    <mergeCell ref="A5:B5"/>
    <mergeCell ref="A56:B56"/>
    <mergeCell ref="A57:B57"/>
    <mergeCell ref="I53:CA53"/>
    <mergeCell ref="H8:M8"/>
    <mergeCell ref="N8:AI8"/>
    <mergeCell ref="AJ8:BE8"/>
    <mergeCell ref="BF8:BZ8"/>
    <mergeCell ref="CA8:CN8"/>
    <mergeCell ref="CS8:CS10"/>
    <mergeCell ref="CO59:CO61"/>
    <mergeCell ref="CP59:CP61"/>
    <mergeCell ref="CQ59:CQ61"/>
    <mergeCell ref="CR59:CR61"/>
    <mergeCell ref="CR8:CR10"/>
    <mergeCell ref="CQ8:CQ10"/>
    <mergeCell ref="CO8:CO10"/>
    <mergeCell ref="CP8:CP1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33"/>
  <sheetViews>
    <sheetView tabSelected="1" zoomScale="70" zoomScaleNormal="70" workbookViewId="0">
      <pane xSplit="4" ySplit="10" topLeftCell="R30" activePane="bottomRight" state="frozen"/>
      <selection pane="topRight" activeCell="E1" sqref="E1"/>
      <selection pane="bottomLeft" activeCell="A11" sqref="A11"/>
      <selection pane="bottomRight" activeCell="AG112" sqref="AG112"/>
    </sheetView>
  </sheetViews>
  <sheetFormatPr baseColWidth="10" defaultRowHeight="15" x14ac:dyDescent="0.2"/>
  <cols>
    <col min="1" max="1" width="11.42578125" style="2"/>
    <col min="2" max="2" width="16.7109375" style="2" customWidth="1"/>
    <col min="3" max="3" width="33.42578125" style="2" customWidth="1"/>
    <col min="4" max="4" width="30.5703125" style="2" customWidth="1"/>
    <col min="5" max="6" width="12.42578125" style="2" customWidth="1"/>
    <col min="7" max="7" width="12" style="2" customWidth="1"/>
    <col min="8" max="20" width="9.42578125" style="2" customWidth="1"/>
    <col min="21" max="21" width="11.42578125" style="2"/>
    <col min="22" max="32" width="9.42578125" style="2" customWidth="1"/>
    <col min="33" max="33" width="12.42578125" style="189" customWidth="1"/>
    <col min="34" max="34" width="11.7109375" style="296" bestFit="1" customWidth="1"/>
    <col min="35" max="258" width="11.42578125" style="2"/>
    <col min="259" max="259" width="16.7109375" style="2" customWidth="1"/>
    <col min="260" max="260" width="20.28515625" style="2" customWidth="1"/>
    <col min="261" max="261" width="18.7109375" style="2" customWidth="1"/>
    <col min="262" max="262" width="17" style="2" customWidth="1"/>
    <col min="263" max="263" width="16.5703125" style="2" customWidth="1"/>
    <col min="264" max="264" width="11.42578125" style="2"/>
    <col min="265" max="265" width="12.42578125" style="2" customWidth="1"/>
    <col min="266" max="514" width="11.42578125" style="2"/>
    <col min="515" max="515" width="16.7109375" style="2" customWidth="1"/>
    <col min="516" max="516" width="20.28515625" style="2" customWidth="1"/>
    <col min="517" max="517" width="18.7109375" style="2" customWidth="1"/>
    <col min="518" max="518" width="17" style="2" customWidth="1"/>
    <col min="519" max="519" width="16.5703125" style="2" customWidth="1"/>
    <col min="520" max="520" width="11.42578125" style="2"/>
    <col min="521" max="521" width="12.42578125" style="2" customWidth="1"/>
    <col min="522" max="770" width="11.42578125" style="2"/>
    <col min="771" max="771" width="16.7109375" style="2" customWidth="1"/>
    <col min="772" max="772" width="20.28515625" style="2" customWidth="1"/>
    <col min="773" max="773" width="18.7109375" style="2" customWidth="1"/>
    <col min="774" max="774" width="17" style="2" customWidth="1"/>
    <col min="775" max="775" width="16.5703125" style="2" customWidth="1"/>
    <col min="776" max="776" width="11.42578125" style="2"/>
    <col min="777" max="777" width="12.42578125" style="2" customWidth="1"/>
    <col min="778" max="1026" width="11.42578125" style="2"/>
    <col min="1027" max="1027" width="16.7109375" style="2" customWidth="1"/>
    <col min="1028" max="1028" width="20.28515625" style="2" customWidth="1"/>
    <col min="1029" max="1029" width="18.7109375" style="2" customWidth="1"/>
    <col min="1030" max="1030" width="17" style="2" customWidth="1"/>
    <col min="1031" max="1031" width="16.5703125" style="2" customWidth="1"/>
    <col min="1032" max="1032" width="11.42578125" style="2"/>
    <col min="1033" max="1033" width="12.42578125" style="2" customWidth="1"/>
    <col min="1034" max="1282" width="11.42578125" style="2"/>
    <col min="1283" max="1283" width="16.7109375" style="2" customWidth="1"/>
    <col min="1284" max="1284" width="20.28515625" style="2" customWidth="1"/>
    <col min="1285" max="1285" width="18.7109375" style="2" customWidth="1"/>
    <col min="1286" max="1286" width="17" style="2" customWidth="1"/>
    <col min="1287" max="1287" width="16.5703125" style="2" customWidth="1"/>
    <col min="1288" max="1288" width="11.42578125" style="2"/>
    <col min="1289" max="1289" width="12.42578125" style="2" customWidth="1"/>
    <col min="1290" max="1538" width="11.42578125" style="2"/>
    <col min="1539" max="1539" width="16.7109375" style="2" customWidth="1"/>
    <col min="1540" max="1540" width="20.28515625" style="2" customWidth="1"/>
    <col min="1541" max="1541" width="18.7109375" style="2" customWidth="1"/>
    <col min="1542" max="1542" width="17" style="2" customWidth="1"/>
    <col min="1543" max="1543" width="16.5703125" style="2" customWidth="1"/>
    <col min="1544" max="1544" width="11.42578125" style="2"/>
    <col min="1545" max="1545" width="12.42578125" style="2" customWidth="1"/>
    <col min="1546" max="1794" width="11.42578125" style="2"/>
    <col min="1795" max="1795" width="16.7109375" style="2" customWidth="1"/>
    <col min="1796" max="1796" width="20.28515625" style="2" customWidth="1"/>
    <col min="1797" max="1797" width="18.7109375" style="2" customWidth="1"/>
    <col min="1798" max="1798" width="17" style="2" customWidth="1"/>
    <col min="1799" max="1799" width="16.5703125" style="2" customWidth="1"/>
    <col min="1800" max="1800" width="11.42578125" style="2"/>
    <col min="1801" max="1801" width="12.42578125" style="2" customWidth="1"/>
    <col min="1802" max="2050" width="11.42578125" style="2"/>
    <col min="2051" max="2051" width="16.7109375" style="2" customWidth="1"/>
    <col min="2052" max="2052" width="20.28515625" style="2" customWidth="1"/>
    <col min="2053" max="2053" width="18.7109375" style="2" customWidth="1"/>
    <col min="2054" max="2054" width="17" style="2" customWidth="1"/>
    <col min="2055" max="2055" width="16.5703125" style="2" customWidth="1"/>
    <col min="2056" max="2056" width="11.42578125" style="2"/>
    <col min="2057" max="2057" width="12.42578125" style="2" customWidth="1"/>
    <col min="2058" max="2306" width="11.42578125" style="2"/>
    <col min="2307" max="2307" width="16.7109375" style="2" customWidth="1"/>
    <col min="2308" max="2308" width="20.28515625" style="2" customWidth="1"/>
    <col min="2309" max="2309" width="18.7109375" style="2" customWidth="1"/>
    <col min="2310" max="2310" width="17" style="2" customWidth="1"/>
    <col min="2311" max="2311" width="16.5703125" style="2" customWidth="1"/>
    <col min="2312" max="2312" width="11.42578125" style="2"/>
    <col min="2313" max="2313" width="12.42578125" style="2" customWidth="1"/>
    <col min="2314" max="2562" width="11.42578125" style="2"/>
    <col min="2563" max="2563" width="16.7109375" style="2" customWidth="1"/>
    <col min="2564" max="2564" width="20.28515625" style="2" customWidth="1"/>
    <col min="2565" max="2565" width="18.7109375" style="2" customWidth="1"/>
    <col min="2566" max="2566" width="17" style="2" customWidth="1"/>
    <col min="2567" max="2567" width="16.5703125" style="2" customWidth="1"/>
    <col min="2568" max="2568" width="11.42578125" style="2"/>
    <col min="2569" max="2569" width="12.42578125" style="2" customWidth="1"/>
    <col min="2570" max="2818" width="11.42578125" style="2"/>
    <col min="2819" max="2819" width="16.7109375" style="2" customWidth="1"/>
    <col min="2820" max="2820" width="20.28515625" style="2" customWidth="1"/>
    <col min="2821" max="2821" width="18.7109375" style="2" customWidth="1"/>
    <col min="2822" max="2822" width="17" style="2" customWidth="1"/>
    <col min="2823" max="2823" width="16.5703125" style="2" customWidth="1"/>
    <col min="2824" max="2824" width="11.42578125" style="2"/>
    <col min="2825" max="2825" width="12.42578125" style="2" customWidth="1"/>
    <col min="2826" max="3074" width="11.42578125" style="2"/>
    <col min="3075" max="3075" width="16.7109375" style="2" customWidth="1"/>
    <col min="3076" max="3076" width="20.28515625" style="2" customWidth="1"/>
    <col min="3077" max="3077" width="18.7109375" style="2" customWidth="1"/>
    <col min="3078" max="3078" width="17" style="2" customWidth="1"/>
    <col min="3079" max="3079" width="16.5703125" style="2" customWidth="1"/>
    <col min="3080" max="3080" width="11.42578125" style="2"/>
    <col min="3081" max="3081" width="12.42578125" style="2" customWidth="1"/>
    <col min="3082" max="3330" width="11.42578125" style="2"/>
    <col min="3331" max="3331" width="16.7109375" style="2" customWidth="1"/>
    <col min="3332" max="3332" width="20.28515625" style="2" customWidth="1"/>
    <col min="3333" max="3333" width="18.7109375" style="2" customWidth="1"/>
    <col min="3334" max="3334" width="17" style="2" customWidth="1"/>
    <col min="3335" max="3335" width="16.5703125" style="2" customWidth="1"/>
    <col min="3336" max="3336" width="11.42578125" style="2"/>
    <col min="3337" max="3337" width="12.42578125" style="2" customWidth="1"/>
    <col min="3338" max="3586" width="11.42578125" style="2"/>
    <col min="3587" max="3587" width="16.7109375" style="2" customWidth="1"/>
    <col min="3588" max="3588" width="20.28515625" style="2" customWidth="1"/>
    <col min="3589" max="3589" width="18.7109375" style="2" customWidth="1"/>
    <col min="3590" max="3590" width="17" style="2" customWidth="1"/>
    <col min="3591" max="3591" width="16.5703125" style="2" customWidth="1"/>
    <col min="3592" max="3592" width="11.42578125" style="2"/>
    <col min="3593" max="3593" width="12.42578125" style="2" customWidth="1"/>
    <col min="3594" max="3842" width="11.42578125" style="2"/>
    <col min="3843" max="3843" width="16.7109375" style="2" customWidth="1"/>
    <col min="3844" max="3844" width="20.28515625" style="2" customWidth="1"/>
    <col min="3845" max="3845" width="18.7109375" style="2" customWidth="1"/>
    <col min="3846" max="3846" width="17" style="2" customWidth="1"/>
    <col min="3847" max="3847" width="16.5703125" style="2" customWidth="1"/>
    <col min="3848" max="3848" width="11.42578125" style="2"/>
    <col min="3849" max="3849" width="12.42578125" style="2" customWidth="1"/>
    <col min="3850" max="4098" width="11.42578125" style="2"/>
    <col min="4099" max="4099" width="16.7109375" style="2" customWidth="1"/>
    <col min="4100" max="4100" width="20.28515625" style="2" customWidth="1"/>
    <col min="4101" max="4101" width="18.7109375" style="2" customWidth="1"/>
    <col min="4102" max="4102" width="17" style="2" customWidth="1"/>
    <col min="4103" max="4103" width="16.5703125" style="2" customWidth="1"/>
    <col min="4104" max="4104" width="11.42578125" style="2"/>
    <col min="4105" max="4105" width="12.42578125" style="2" customWidth="1"/>
    <col min="4106" max="4354" width="11.42578125" style="2"/>
    <col min="4355" max="4355" width="16.7109375" style="2" customWidth="1"/>
    <col min="4356" max="4356" width="20.28515625" style="2" customWidth="1"/>
    <col min="4357" max="4357" width="18.7109375" style="2" customWidth="1"/>
    <col min="4358" max="4358" width="17" style="2" customWidth="1"/>
    <col min="4359" max="4359" width="16.5703125" style="2" customWidth="1"/>
    <col min="4360" max="4360" width="11.42578125" style="2"/>
    <col min="4361" max="4361" width="12.42578125" style="2" customWidth="1"/>
    <col min="4362" max="4610" width="11.42578125" style="2"/>
    <col min="4611" max="4611" width="16.7109375" style="2" customWidth="1"/>
    <col min="4612" max="4612" width="20.28515625" style="2" customWidth="1"/>
    <col min="4613" max="4613" width="18.7109375" style="2" customWidth="1"/>
    <col min="4614" max="4614" width="17" style="2" customWidth="1"/>
    <col min="4615" max="4615" width="16.5703125" style="2" customWidth="1"/>
    <col min="4616" max="4616" width="11.42578125" style="2"/>
    <col min="4617" max="4617" width="12.42578125" style="2" customWidth="1"/>
    <col min="4618" max="4866" width="11.42578125" style="2"/>
    <col min="4867" max="4867" width="16.7109375" style="2" customWidth="1"/>
    <col min="4868" max="4868" width="20.28515625" style="2" customWidth="1"/>
    <col min="4869" max="4869" width="18.7109375" style="2" customWidth="1"/>
    <col min="4870" max="4870" width="17" style="2" customWidth="1"/>
    <col min="4871" max="4871" width="16.5703125" style="2" customWidth="1"/>
    <col min="4872" max="4872" width="11.42578125" style="2"/>
    <col min="4873" max="4873" width="12.42578125" style="2" customWidth="1"/>
    <col min="4874" max="5122" width="11.42578125" style="2"/>
    <col min="5123" max="5123" width="16.7109375" style="2" customWidth="1"/>
    <col min="5124" max="5124" width="20.28515625" style="2" customWidth="1"/>
    <col min="5125" max="5125" width="18.7109375" style="2" customWidth="1"/>
    <col min="5126" max="5126" width="17" style="2" customWidth="1"/>
    <col min="5127" max="5127" width="16.5703125" style="2" customWidth="1"/>
    <col min="5128" max="5128" width="11.42578125" style="2"/>
    <col min="5129" max="5129" width="12.42578125" style="2" customWidth="1"/>
    <col min="5130" max="5378" width="11.42578125" style="2"/>
    <col min="5379" max="5379" width="16.7109375" style="2" customWidth="1"/>
    <col min="5380" max="5380" width="20.28515625" style="2" customWidth="1"/>
    <col min="5381" max="5381" width="18.7109375" style="2" customWidth="1"/>
    <col min="5382" max="5382" width="17" style="2" customWidth="1"/>
    <col min="5383" max="5383" width="16.5703125" style="2" customWidth="1"/>
    <col min="5384" max="5384" width="11.42578125" style="2"/>
    <col min="5385" max="5385" width="12.42578125" style="2" customWidth="1"/>
    <col min="5386" max="5634" width="11.42578125" style="2"/>
    <col min="5635" max="5635" width="16.7109375" style="2" customWidth="1"/>
    <col min="5636" max="5636" width="20.28515625" style="2" customWidth="1"/>
    <col min="5637" max="5637" width="18.7109375" style="2" customWidth="1"/>
    <col min="5638" max="5638" width="17" style="2" customWidth="1"/>
    <col min="5639" max="5639" width="16.5703125" style="2" customWidth="1"/>
    <col min="5640" max="5640" width="11.42578125" style="2"/>
    <col min="5641" max="5641" width="12.42578125" style="2" customWidth="1"/>
    <col min="5642" max="5890" width="11.42578125" style="2"/>
    <col min="5891" max="5891" width="16.7109375" style="2" customWidth="1"/>
    <col min="5892" max="5892" width="20.28515625" style="2" customWidth="1"/>
    <col min="5893" max="5893" width="18.7109375" style="2" customWidth="1"/>
    <col min="5894" max="5894" width="17" style="2" customWidth="1"/>
    <col min="5895" max="5895" width="16.5703125" style="2" customWidth="1"/>
    <col min="5896" max="5896" width="11.42578125" style="2"/>
    <col min="5897" max="5897" width="12.42578125" style="2" customWidth="1"/>
    <col min="5898" max="6146" width="11.42578125" style="2"/>
    <col min="6147" max="6147" width="16.7109375" style="2" customWidth="1"/>
    <col min="6148" max="6148" width="20.28515625" style="2" customWidth="1"/>
    <col min="6149" max="6149" width="18.7109375" style="2" customWidth="1"/>
    <col min="6150" max="6150" width="17" style="2" customWidth="1"/>
    <col min="6151" max="6151" width="16.5703125" style="2" customWidth="1"/>
    <col min="6152" max="6152" width="11.42578125" style="2"/>
    <col min="6153" max="6153" width="12.42578125" style="2" customWidth="1"/>
    <col min="6154" max="6402" width="11.42578125" style="2"/>
    <col min="6403" max="6403" width="16.7109375" style="2" customWidth="1"/>
    <col min="6404" max="6404" width="20.28515625" style="2" customWidth="1"/>
    <col min="6405" max="6405" width="18.7109375" style="2" customWidth="1"/>
    <col min="6406" max="6406" width="17" style="2" customWidth="1"/>
    <col min="6407" max="6407" width="16.5703125" style="2" customWidth="1"/>
    <col min="6408" max="6408" width="11.42578125" style="2"/>
    <col min="6409" max="6409" width="12.42578125" style="2" customWidth="1"/>
    <col min="6410" max="6658" width="11.42578125" style="2"/>
    <col min="6659" max="6659" width="16.7109375" style="2" customWidth="1"/>
    <col min="6660" max="6660" width="20.28515625" style="2" customWidth="1"/>
    <col min="6661" max="6661" width="18.7109375" style="2" customWidth="1"/>
    <col min="6662" max="6662" width="17" style="2" customWidth="1"/>
    <col min="6663" max="6663" width="16.5703125" style="2" customWidth="1"/>
    <col min="6664" max="6664" width="11.42578125" style="2"/>
    <col min="6665" max="6665" width="12.42578125" style="2" customWidth="1"/>
    <col min="6666" max="6914" width="11.42578125" style="2"/>
    <col min="6915" max="6915" width="16.7109375" style="2" customWidth="1"/>
    <col min="6916" max="6916" width="20.28515625" style="2" customWidth="1"/>
    <col min="6917" max="6917" width="18.7109375" style="2" customWidth="1"/>
    <col min="6918" max="6918" width="17" style="2" customWidth="1"/>
    <col min="6919" max="6919" width="16.5703125" style="2" customWidth="1"/>
    <col min="6920" max="6920" width="11.42578125" style="2"/>
    <col min="6921" max="6921" width="12.42578125" style="2" customWidth="1"/>
    <col min="6922" max="7170" width="11.42578125" style="2"/>
    <col min="7171" max="7171" width="16.7109375" style="2" customWidth="1"/>
    <col min="7172" max="7172" width="20.28515625" style="2" customWidth="1"/>
    <col min="7173" max="7173" width="18.7109375" style="2" customWidth="1"/>
    <col min="7174" max="7174" width="17" style="2" customWidth="1"/>
    <col min="7175" max="7175" width="16.5703125" style="2" customWidth="1"/>
    <col min="7176" max="7176" width="11.42578125" style="2"/>
    <col min="7177" max="7177" width="12.42578125" style="2" customWidth="1"/>
    <col min="7178" max="7426" width="11.42578125" style="2"/>
    <col min="7427" max="7427" width="16.7109375" style="2" customWidth="1"/>
    <col min="7428" max="7428" width="20.28515625" style="2" customWidth="1"/>
    <col min="7429" max="7429" width="18.7109375" style="2" customWidth="1"/>
    <col min="7430" max="7430" width="17" style="2" customWidth="1"/>
    <col min="7431" max="7431" width="16.5703125" style="2" customWidth="1"/>
    <col min="7432" max="7432" width="11.42578125" style="2"/>
    <col min="7433" max="7433" width="12.42578125" style="2" customWidth="1"/>
    <col min="7434" max="7682" width="11.42578125" style="2"/>
    <col min="7683" max="7683" width="16.7109375" style="2" customWidth="1"/>
    <col min="7684" max="7684" width="20.28515625" style="2" customWidth="1"/>
    <col min="7685" max="7685" width="18.7109375" style="2" customWidth="1"/>
    <col min="7686" max="7686" width="17" style="2" customWidth="1"/>
    <col min="7687" max="7687" width="16.5703125" style="2" customWidth="1"/>
    <col min="7688" max="7688" width="11.42578125" style="2"/>
    <col min="7689" max="7689" width="12.42578125" style="2" customWidth="1"/>
    <col min="7690" max="7938" width="11.42578125" style="2"/>
    <col min="7939" max="7939" width="16.7109375" style="2" customWidth="1"/>
    <col min="7940" max="7940" width="20.28515625" style="2" customWidth="1"/>
    <col min="7941" max="7941" width="18.7109375" style="2" customWidth="1"/>
    <col min="7942" max="7942" width="17" style="2" customWidth="1"/>
    <col min="7943" max="7943" width="16.5703125" style="2" customWidth="1"/>
    <col min="7944" max="7944" width="11.42578125" style="2"/>
    <col min="7945" max="7945" width="12.42578125" style="2" customWidth="1"/>
    <col min="7946" max="8194" width="11.42578125" style="2"/>
    <col min="8195" max="8195" width="16.7109375" style="2" customWidth="1"/>
    <col min="8196" max="8196" width="20.28515625" style="2" customWidth="1"/>
    <col min="8197" max="8197" width="18.7109375" style="2" customWidth="1"/>
    <col min="8198" max="8198" width="17" style="2" customWidth="1"/>
    <col min="8199" max="8199" width="16.5703125" style="2" customWidth="1"/>
    <col min="8200" max="8200" width="11.42578125" style="2"/>
    <col min="8201" max="8201" width="12.42578125" style="2" customWidth="1"/>
    <col min="8202" max="8450" width="11.42578125" style="2"/>
    <col min="8451" max="8451" width="16.7109375" style="2" customWidth="1"/>
    <col min="8452" max="8452" width="20.28515625" style="2" customWidth="1"/>
    <col min="8453" max="8453" width="18.7109375" style="2" customWidth="1"/>
    <col min="8454" max="8454" width="17" style="2" customWidth="1"/>
    <col min="8455" max="8455" width="16.5703125" style="2" customWidth="1"/>
    <col min="8456" max="8456" width="11.42578125" style="2"/>
    <col min="8457" max="8457" width="12.42578125" style="2" customWidth="1"/>
    <col min="8458" max="8706" width="11.42578125" style="2"/>
    <col min="8707" max="8707" width="16.7109375" style="2" customWidth="1"/>
    <col min="8708" max="8708" width="20.28515625" style="2" customWidth="1"/>
    <col min="8709" max="8709" width="18.7109375" style="2" customWidth="1"/>
    <col min="8710" max="8710" width="17" style="2" customWidth="1"/>
    <col min="8711" max="8711" width="16.5703125" style="2" customWidth="1"/>
    <col min="8712" max="8712" width="11.42578125" style="2"/>
    <col min="8713" max="8713" width="12.42578125" style="2" customWidth="1"/>
    <col min="8714" max="8962" width="11.42578125" style="2"/>
    <col min="8963" max="8963" width="16.7109375" style="2" customWidth="1"/>
    <col min="8964" max="8964" width="20.28515625" style="2" customWidth="1"/>
    <col min="8965" max="8965" width="18.7109375" style="2" customWidth="1"/>
    <col min="8966" max="8966" width="17" style="2" customWidth="1"/>
    <col min="8967" max="8967" width="16.5703125" style="2" customWidth="1"/>
    <col min="8968" max="8968" width="11.42578125" style="2"/>
    <col min="8969" max="8969" width="12.42578125" style="2" customWidth="1"/>
    <col min="8970" max="9218" width="11.42578125" style="2"/>
    <col min="9219" max="9219" width="16.7109375" style="2" customWidth="1"/>
    <col min="9220" max="9220" width="20.28515625" style="2" customWidth="1"/>
    <col min="9221" max="9221" width="18.7109375" style="2" customWidth="1"/>
    <col min="9222" max="9222" width="17" style="2" customWidth="1"/>
    <col min="9223" max="9223" width="16.5703125" style="2" customWidth="1"/>
    <col min="9224" max="9224" width="11.42578125" style="2"/>
    <col min="9225" max="9225" width="12.42578125" style="2" customWidth="1"/>
    <col min="9226" max="9474" width="11.42578125" style="2"/>
    <col min="9475" max="9475" width="16.7109375" style="2" customWidth="1"/>
    <col min="9476" max="9476" width="20.28515625" style="2" customWidth="1"/>
    <col min="9477" max="9477" width="18.7109375" style="2" customWidth="1"/>
    <col min="9478" max="9478" width="17" style="2" customWidth="1"/>
    <col min="9479" max="9479" width="16.5703125" style="2" customWidth="1"/>
    <col min="9480" max="9480" width="11.42578125" style="2"/>
    <col min="9481" max="9481" width="12.42578125" style="2" customWidth="1"/>
    <col min="9482" max="9730" width="11.42578125" style="2"/>
    <col min="9731" max="9731" width="16.7109375" style="2" customWidth="1"/>
    <col min="9732" max="9732" width="20.28515625" style="2" customWidth="1"/>
    <col min="9733" max="9733" width="18.7109375" style="2" customWidth="1"/>
    <col min="9734" max="9734" width="17" style="2" customWidth="1"/>
    <col min="9735" max="9735" width="16.5703125" style="2" customWidth="1"/>
    <col min="9736" max="9736" width="11.42578125" style="2"/>
    <col min="9737" max="9737" width="12.42578125" style="2" customWidth="1"/>
    <col min="9738" max="9986" width="11.42578125" style="2"/>
    <col min="9987" max="9987" width="16.7109375" style="2" customWidth="1"/>
    <col min="9988" max="9988" width="20.28515625" style="2" customWidth="1"/>
    <col min="9989" max="9989" width="18.7109375" style="2" customWidth="1"/>
    <col min="9990" max="9990" width="17" style="2" customWidth="1"/>
    <col min="9991" max="9991" width="16.5703125" style="2" customWidth="1"/>
    <col min="9992" max="9992" width="11.42578125" style="2"/>
    <col min="9993" max="9993" width="12.42578125" style="2" customWidth="1"/>
    <col min="9994" max="10242" width="11.42578125" style="2"/>
    <col min="10243" max="10243" width="16.7109375" style="2" customWidth="1"/>
    <col min="10244" max="10244" width="20.28515625" style="2" customWidth="1"/>
    <col min="10245" max="10245" width="18.7109375" style="2" customWidth="1"/>
    <col min="10246" max="10246" width="17" style="2" customWidth="1"/>
    <col min="10247" max="10247" width="16.5703125" style="2" customWidth="1"/>
    <col min="10248" max="10248" width="11.42578125" style="2"/>
    <col min="10249" max="10249" width="12.42578125" style="2" customWidth="1"/>
    <col min="10250" max="10498" width="11.42578125" style="2"/>
    <col min="10499" max="10499" width="16.7109375" style="2" customWidth="1"/>
    <col min="10500" max="10500" width="20.28515625" style="2" customWidth="1"/>
    <col min="10501" max="10501" width="18.7109375" style="2" customWidth="1"/>
    <col min="10502" max="10502" width="17" style="2" customWidth="1"/>
    <col min="10503" max="10503" width="16.5703125" style="2" customWidth="1"/>
    <col min="10504" max="10504" width="11.42578125" style="2"/>
    <col min="10505" max="10505" width="12.42578125" style="2" customWidth="1"/>
    <col min="10506" max="10754" width="11.42578125" style="2"/>
    <col min="10755" max="10755" width="16.7109375" style="2" customWidth="1"/>
    <col min="10756" max="10756" width="20.28515625" style="2" customWidth="1"/>
    <col min="10757" max="10757" width="18.7109375" style="2" customWidth="1"/>
    <col min="10758" max="10758" width="17" style="2" customWidth="1"/>
    <col min="10759" max="10759" width="16.5703125" style="2" customWidth="1"/>
    <col min="10760" max="10760" width="11.42578125" style="2"/>
    <col min="10761" max="10761" width="12.42578125" style="2" customWidth="1"/>
    <col min="10762" max="11010" width="11.42578125" style="2"/>
    <col min="11011" max="11011" width="16.7109375" style="2" customWidth="1"/>
    <col min="11012" max="11012" width="20.28515625" style="2" customWidth="1"/>
    <col min="11013" max="11013" width="18.7109375" style="2" customWidth="1"/>
    <col min="11014" max="11014" width="17" style="2" customWidth="1"/>
    <col min="11015" max="11015" width="16.5703125" style="2" customWidth="1"/>
    <col min="11016" max="11016" width="11.42578125" style="2"/>
    <col min="11017" max="11017" width="12.42578125" style="2" customWidth="1"/>
    <col min="11018" max="11266" width="11.42578125" style="2"/>
    <col min="11267" max="11267" width="16.7109375" style="2" customWidth="1"/>
    <col min="11268" max="11268" width="20.28515625" style="2" customWidth="1"/>
    <col min="11269" max="11269" width="18.7109375" style="2" customWidth="1"/>
    <col min="11270" max="11270" width="17" style="2" customWidth="1"/>
    <col min="11271" max="11271" width="16.5703125" style="2" customWidth="1"/>
    <col min="11272" max="11272" width="11.42578125" style="2"/>
    <col min="11273" max="11273" width="12.42578125" style="2" customWidth="1"/>
    <col min="11274" max="11522" width="11.42578125" style="2"/>
    <col min="11523" max="11523" width="16.7109375" style="2" customWidth="1"/>
    <col min="11524" max="11524" width="20.28515625" style="2" customWidth="1"/>
    <col min="11525" max="11525" width="18.7109375" style="2" customWidth="1"/>
    <col min="11526" max="11526" width="17" style="2" customWidth="1"/>
    <col min="11527" max="11527" width="16.5703125" style="2" customWidth="1"/>
    <col min="11528" max="11528" width="11.42578125" style="2"/>
    <col min="11529" max="11529" width="12.42578125" style="2" customWidth="1"/>
    <col min="11530" max="11778" width="11.42578125" style="2"/>
    <col min="11779" max="11779" width="16.7109375" style="2" customWidth="1"/>
    <col min="11780" max="11780" width="20.28515625" style="2" customWidth="1"/>
    <col min="11781" max="11781" width="18.7109375" style="2" customWidth="1"/>
    <col min="11782" max="11782" width="17" style="2" customWidth="1"/>
    <col min="11783" max="11783" width="16.5703125" style="2" customWidth="1"/>
    <col min="11784" max="11784" width="11.42578125" style="2"/>
    <col min="11785" max="11785" width="12.42578125" style="2" customWidth="1"/>
    <col min="11786" max="12034" width="11.42578125" style="2"/>
    <col min="12035" max="12035" width="16.7109375" style="2" customWidth="1"/>
    <col min="12036" max="12036" width="20.28515625" style="2" customWidth="1"/>
    <col min="12037" max="12037" width="18.7109375" style="2" customWidth="1"/>
    <col min="12038" max="12038" width="17" style="2" customWidth="1"/>
    <col min="12039" max="12039" width="16.5703125" style="2" customWidth="1"/>
    <col min="12040" max="12040" width="11.42578125" style="2"/>
    <col min="12041" max="12041" width="12.42578125" style="2" customWidth="1"/>
    <col min="12042" max="12290" width="11.42578125" style="2"/>
    <col min="12291" max="12291" width="16.7109375" style="2" customWidth="1"/>
    <col min="12292" max="12292" width="20.28515625" style="2" customWidth="1"/>
    <col min="12293" max="12293" width="18.7109375" style="2" customWidth="1"/>
    <col min="12294" max="12294" width="17" style="2" customWidth="1"/>
    <col min="12295" max="12295" width="16.5703125" style="2" customWidth="1"/>
    <col min="12296" max="12296" width="11.42578125" style="2"/>
    <col min="12297" max="12297" width="12.42578125" style="2" customWidth="1"/>
    <col min="12298" max="12546" width="11.42578125" style="2"/>
    <col min="12547" max="12547" width="16.7109375" style="2" customWidth="1"/>
    <col min="12548" max="12548" width="20.28515625" style="2" customWidth="1"/>
    <col min="12549" max="12549" width="18.7109375" style="2" customWidth="1"/>
    <col min="12550" max="12550" width="17" style="2" customWidth="1"/>
    <col min="12551" max="12551" width="16.5703125" style="2" customWidth="1"/>
    <col min="12552" max="12552" width="11.42578125" style="2"/>
    <col min="12553" max="12553" width="12.42578125" style="2" customWidth="1"/>
    <col min="12554" max="12802" width="11.42578125" style="2"/>
    <col min="12803" max="12803" width="16.7109375" style="2" customWidth="1"/>
    <col min="12804" max="12804" width="20.28515625" style="2" customWidth="1"/>
    <col min="12805" max="12805" width="18.7109375" style="2" customWidth="1"/>
    <col min="12806" max="12806" width="17" style="2" customWidth="1"/>
    <col min="12807" max="12807" width="16.5703125" style="2" customWidth="1"/>
    <col min="12808" max="12808" width="11.42578125" style="2"/>
    <col min="12809" max="12809" width="12.42578125" style="2" customWidth="1"/>
    <col min="12810" max="13058" width="11.42578125" style="2"/>
    <col min="13059" max="13059" width="16.7109375" style="2" customWidth="1"/>
    <col min="13060" max="13060" width="20.28515625" style="2" customWidth="1"/>
    <col min="13061" max="13061" width="18.7109375" style="2" customWidth="1"/>
    <col min="13062" max="13062" width="17" style="2" customWidth="1"/>
    <col min="13063" max="13063" width="16.5703125" style="2" customWidth="1"/>
    <col min="13064" max="13064" width="11.42578125" style="2"/>
    <col min="13065" max="13065" width="12.42578125" style="2" customWidth="1"/>
    <col min="13066" max="13314" width="11.42578125" style="2"/>
    <col min="13315" max="13315" width="16.7109375" style="2" customWidth="1"/>
    <col min="13316" max="13316" width="20.28515625" style="2" customWidth="1"/>
    <col min="13317" max="13317" width="18.7109375" style="2" customWidth="1"/>
    <col min="13318" max="13318" width="17" style="2" customWidth="1"/>
    <col min="13319" max="13319" width="16.5703125" style="2" customWidth="1"/>
    <col min="13320" max="13320" width="11.42578125" style="2"/>
    <col min="13321" max="13321" width="12.42578125" style="2" customWidth="1"/>
    <col min="13322" max="13570" width="11.42578125" style="2"/>
    <col min="13571" max="13571" width="16.7109375" style="2" customWidth="1"/>
    <col min="13572" max="13572" width="20.28515625" style="2" customWidth="1"/>
    <col min="13573" max="13573" width="18.7109375" style="2" customWidth="1"/>
    <col min="13574" max="13574" width="17" style="2" customWidth="1"/>
    <col min="13575" max="13575" width="16.5703125" style="2" customWidth="1"/>
    <col min="13576" max="13576" width="11.42578125" style="2"/>
    <col min="13577" max="13577" width="12.42578125" style="2" customWidth="1"/>
    <col min="13578" max="13826" width="11.42578125" style="2"/>
    <col min="13827" max="13827" width="16.7109375" style="2" customWidth="1"/>
    <col min="13828" max="13828" width="20.28515625" style="2" customWidth="1"/>
    <col min="13829" max="13829" width="18.7109375" style="2" customWidth="1"/>
    <col min="13830" max="13830" width="17" style="2" customWidth="1"/>
    <col min="13831" max="13831" width="16.5703125" style="2" customWidth="1"/>
    <col min="13832" max="13832" width="11.42578125" style="2"/>
    <col min="13833" max="13833" width="12.42578125" style="2" customWidth="1"/>
    <col min="13834" max="14082" width="11.42578125" style="2"/>
    <col min="14083" max="14083" width="16.7109375" style="2" customWidth="1"/>
    <col min="14084" max="14084" width="20.28515625" style="2" customWidth="1"/>
    <col min="14085" max="14085" width="18.7109375" style="2" customWidth="1"/>
    <col min="14086" max="14086" width="17" style="2" customWidth="1"/>
    <col min="14087" max="14087" width="16.5703125" style="2" customWidth="1"/>
    <col min="14088" max="14088" width="11.42578125" style="2"/>
    <col min="14089" max="14089" width="12.42578125" style="2" customWidth="1"/>
    <col min="14090" max="14338" width="11.42578125" style="2"/>
    <col min="14339" max="14339" width="16.7109375" style="2" customWidth="1"/>
    <col min="14340" max="14340" width="20.28515625" style="2" customWidth="1"/>
    <col min="14341" max="14341" width="18.7109375" style="2" customWidth="1"/>
    <col min="14342" max="14342" width="17" style="2" customWidth="1"/>
    <col min="14343" max="14343" width="16.5703125" style="2" customWidth="1"/>
    <col min="14344" max="14344" width="11.42578125" style="2"/>
    <col min="14345" max="14345" width="12.42578125" style="2" customWidth="1"/>
    <col min="14346" max="14594" width="11.42578125" style="2"/>
    <col min="14595" max="14595" width="16.7109375" style="2" customWidth="1"/>
    <col min="14596" max="14596" width="20.28515625" style="2" customWidth="1"/>
    <col min="14597" max="14597" width="18.7109375" style="2" customWidth="1"/>
    <col min="14598" max="14598" width="17" style="2" customWidth="1"/>
    <col min="14599" max="14599" width="16.5703125" style="2" customWidth="1"/>
    <col min="14600" max="14600" width="11.42578125" style="2"/>
    <col min="14601" max="14601" width="12.42578125" style="2" customWidth="1"/>
    <col min="14602" max="14850" width="11.42578125" style="2"/>
    <col min="14851" max="14851" width="16.7109375" style="2" customWidth="1"/>
    <col min="14852" max="14852" width="20.28515625" style="2" customWidth="1"/>
    <col min="14853" max="14853" width="18.7109375" style="2" customWidth="1"/>
    <col min="14854" max="14854" width="17" style="2" customWidth="1"/>
    <col min="14855" max="14855" width="16.5703125" style="2" customWidth="1"/>
    <col min="14856" max="14856" width="11.42578125" style="2"/>
    <col min="14857" max="14857" width="12.42578125" style="2" customWidth="1"/>
    <col min="14858" max="15106" width="11.42578125" style="2"/>
    <col min="15107" max="15107" width="16.7109375" style="2" customWidth="1"/>
    <col min="15108" max="15108" width="20.28515625" style="2" customWidth="1"/>
    <col min="15109" max="15109" width="18.7109375" style="2" customWidth="1"/>
    <col min="15110" max="15110" width="17" style="2" customWidth="1"/>
    <col min="15111" max="15111" width="16.5703125" style="2" customWidth="1"/>
    <col min="15112" max="15112" width="11.42578125" style="2"/>
    <col min="15113" max="15113" width="12.42578125" style="2" customWidth="1"/>
    <col min="15114" max="15362" width="11.42578125" style="2"/>
    <col min="15363" max="15363" width="16.7109375" style="2" customWidth="1"/>
    <col min="15364" max="15364" width="20.28515625" style="2" customWidth="1"/>
    <col min="15365" max="15365" width="18.7109375" style="2" customWidth="1"/>
    <col min="15366" max="15366" width="17" style="2" customWidth="1"/>
    <col min="15367" max="15367" width="16.5703125" style="2" customWidth="1"/>
    <col min="15368" max="15368" width="11.42578125" style="2"/>
    <col min="15369" max="15369" width="12.42578125" style="2" customWidth="1"/>
    <col min="15370" max="15618" width="11.42578125" style="2"/>
    <col min="15619" max="15619" width="16.7109375" style="2" customWidth="1"/>
    <col min="15620" max="15620" width="20.28515625" style="2" customWidth="1"/>
    <col min="15621" max="15621" width="18.7109375" style="2" customWidth="1"/>
    <col min="15622" max="15622" width="17" style="2" customWidth="1"/>
    <col min="15623" max="15623" width="16.5703125" style="2" customWidth="1"/>
    <col min="15624" max="15624" width="11.42578125" style="2"/>
    <col min="15625" max="15625" width="12.42578125" style="2" customWidth="1"/>
    <col min="15626" max="15874" width="11.42578125" style="2"/>
    <col min="15875" max="15875" width="16.7109375" style="2" customWidth="1"/>
    <col min="15876" max="15876" width="20.28515625" style="2" customWidth="1"/>
    <col min="15877" max="15877" width="18.7109375" style="2" customWidth="1"/>
    <col min="15878" max="15878" width="17" style="2" customWidth="1"/>
    <col min="15879" max="15879" width="16.5703125" style="2" customWidth="1"/>
    <col min="15880" max="15880" width="11.42578125" style="2"/>
    <col min="15881" max="15881" width="12.42578125" style="2" customWidth="1"/>
    <col min="15882" max="16130" width="11.42578125" style="2"/>
    <col min="16131" max="16131" width="16.7109375" style="2" customWidth="1"/>
    <col min="16132" max="16132" width="20.28515625" style="2" customWidth="1"/>
    <col min="16133" max="16133" width="18.7109375" style="2" customWidth="1"/>
    <col min="16134" max="16134" width="17" style="2" customWidth="1"/>
    <col min="16135" max="16135" width="16.5703125" style="2" customWidth="1"/>
    <col min="16136" max="16136" width="11.42578125" style="2"/>
    <col min="16137" max="16137" width="12.42578125" style="2" customWidth="1"/>
    <col min="16138" max="16384" width="11.42578125" style="2"/>
  </cols>
  <sheetData>
    <row r="1" spans="1:34" x14ac:dyDescent="0.2">
      <c r="A1" s="3"/>
      <c r="B1" s="584" t="s">
        <v>1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4" t="s">
        <v>16</v>
      </c>
    </row>
    <row r="2" spans="1:34" x14ac:dyDescent="0.2">
      <c r="A2" s="1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" t="s">
        <v>2</v>
      </c>
    </row>
    <row r="3" spans="1:34" x14ac:dyDescent="0.2">
      <c r="A3" s="1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</row>
    <row r="4" spans="1:34" x14ac:dyDescent="0.2">
      <c r="A4" s="585" t="s">
        <v>3</v>
      </c>
      <c r="B4" s="585"/>
      <c r="C4" s="6" t="s">
        <v>139</v>
      </c>
      <c r="D4" s="6"/>
      <c r="E4" s="7"/>
      <c r="F4" s="7"/>
      <c r="G4" s="599" t="s">
        <v>183</v>
      </c>
      <c r="H4" s="599"/>
      <c r="I4" s="8" t="s">
        <v>185</v>
      </c>
      <c r="J4" s="8"/>
      <c r="K4" s="9"/>
      <c r="L4" s="10"/>
    </row>
    <row r="5" spans="1:34" x14ac:dyDescent="0.2">
      <c r="A5" s="585" t="s">
        <v>4</v>
      </c>
      <c r="B5" s="585"/>
      <c r="C5" s="11" t="s">
        <v>135</v>
      </c>
      <c r="D5" s="11"/>
      <c r="E5" s="7"/>
      <c r="F5" s="7"/>
      <c r="G5" s="599" t="s">
        <v>184</v>
      </c>
      <c r="H5" s="599"/>
      <c r="I5" s="508" t="s">
        <v>186</v>
      </c>
      <c r="J5" s="12"/>
      <c r="K5" s="12"/>
    </row>
    <row r="6" spans="1:34" x14ac:dyDescent="0.2">
      <c r="G6" s="407" t="s">
        <v>188</v>
      </c>
      <c r="H6" s="15"/>
      <c r="I6" s="348" t="s">
        <v>187</v>
      </c>
    </row>
    <row r="7" spans="1:34" ht="15.75" thickBot="1" x14ac:dyDescent="0.25">
      <c r="B7" s="413"/>
      <c r="C7" s="299"/>
      <c r="D7" s="299"/>
      <c r="H7" s="15"/>
    </row>
    <row r="8" spans="1:34" ht="15" customHeight="1" thickBot="1" x14ac:dyDescent="0.3">
      <c r="A8" s="167"/>
      <c r="B8" s="302"/>
      <c r="C8" s="303"/>
      <c r="D8" s="299"/>
      <c r="E8" s="167"/>
      <c r="F8" s="167"/>
      <c r="G8" s="167"/>
      <c r="H8" s="602" t="s">
        <v>174</v>
      </c>
      <c r="I8" s="603"/>
      <c r="J8" s="603"/>
      <c r="K8" s="603"/>
      <c r="L8" s="603"/>
      <c r="M8" s="604" t="s">
        <v>175</v>
      </c>
      <c r="N8" s="605"/>
      <c r="O8" s="605"/>
      <c r="P8" s="606"/>
      <c r="Q8" s="607" t="s">
        <v>176</v>
      </c>
      <c r="R8" s="608"/>
      <c r="S8" s="608"/>
      <c r="T8" s="608"/>
      <c r="U8" s="609"/>
      <c r="V8" s="610" t="s">
        <v>177</v>
      </c>
      <c r="W8" s="611"/>
      <c r="X8" s="611"/>
      <c r="Y8" s="611"/>
      <c r="Z8" s="615" t="s">
        <v>178</v>
      </c>
      <c r="AA8" s="616"/>
      <c r="AB8" s="616"/>
      <c r="AC8" s="617"/>
      <c r="AD8" s="612" t="s">
        <v>18</v>
      </c>
      <c r="AE8" s="600" t="s">
        <v>19</v>
      </c>
      <c r="AF8" s="600" t="s">
        <v>20</v>
      </c>
      <c r="AG8" s="596" t="s">
        <v>131</v>
      </c>
      <c r="AH8" s="593" t="s">
        <v>144</v>
      </c>
    </row>
    <row r="9" spans="1:34" ht="15.75" thickBot="1" x14ac:dyDescent="0.25">
      <c r="A9" s="167"/>
      <c r="B9" s="167"/>
      <c r="C9" s="167"/>
      <c r="D9" s="167"/>
      <c r="E9" s="167"/>
      <c r="F9" s="167"/>
      <c r="G9" s="167"/>
      <c r="H9" s="168">
        <v>1</v>
      </c>
      <c r="I9" s="69">
        <v>8</v>
      </c>
      <c r="J9" s="69">
        <v>15</v>
      </c>
      <c r="K9" s="69">
        <v>22</v>
      </c>
      <c r="L9" s="169">
        <v>29</v>
      </c>
      <c r="M9" s="168">
        <v>5</v>
      </c>
      <c r="N9" s="69">
        <v>12</v>
      </c>
      <c r="O9" s="69">
        <v>19</v>
      </c>
      <c r="P9" s="169">
        <v>26</v>
      </c>
      <c r="Q9" s="168">
        <v>3</v>
      </c>
      <c r="R9" s="506">
        <v>10</v>
      </c>
      <c r="S9" s="69">
        <v>17</v>
      </c>
      <c r="T9" s="169">
        <v>24</v>
      </c>
      <c r="U9" s="170">
        <v>31</v>
      </c>
      <c r="V9" s="171">
        <v>7</v>
      </c>
      <c r="W9" s="172">
        <v>14</v>
      </c>
      <c r="X9" s="172">
        <v>21</v>
      </c>
      <c r="Y9" s="172">
        <v>28</v>
      </c>
      <c r="Z9" s="171">
        <v>5</v>
      </c>
      <c r="AA9" s="172">
        <v>12</v>
      </c>
      <c r="AB9" s="172">
        <v>19</v>
      </c>
      <c r="AC9" s="199">
        <v>26</v>
      </c>
      <c r="AD9" s="613"/>
      <c r="AE9" s="601"/>
      <c r="AF9" s="601"/>
      <c r="AG9" s="597"/>
      <c r="AH9" s="594"/>
    </row>
    <row r="10" spans="1:34" s="13" customFormat="1" ht="32.25" thickBot="1" x14ac:dyDescent="0.3">
      <c r="A10" s="174" t="s">
        <v>0</v>
      </c>
      <c r="B10" s="175" t="s">
        <v>5</v>
      </c>
      <c r="C10" s="175" t="s">
        <v>6</v>
      </c>
      <c r="D10" s="175" t="s">
        <v>7</v>
      </c>
      <c r="E10" s="176" t="s">
        <v>8</v>
      </c>
      <c r="F10" s="176" t="s">
        <v>17</v>
      </c>
      <c r="G10" s="176" t="s">
        <v>9</v>
      </c>
      <c r="H10" s="177" t="s">
        <v>15</v>
      </c>
      <c r="I10" s="177" t="s">
        <v>15</v>
      </c>
      <c r="J10" s="177" t="s">
        <v>15</v>
      </c>
      <c r="K10" s="177" t="s">
        <v>15</v>
      </c>
      <c r="L10" s="178" t="s">
        <v>15</v>
      </c>
      <c r="M10" s="179" t="s">
        <v>15</v>
      </c>
      <c r="N10" s="179" t="s">
        <v>15</v>
      </c>
      <c r="O10" s="179" t="s">
        <v>15</v>
      </c>
      <c r="P10" s="193" t="s">
        <v>15</v>
      </c>
      <c r="Q10" s="197" t="s">
        <v>15</v>
      </c>
      <c r="R10" s="179" t="s">
        <v>15</v>
      </c>
      <c r="S10" s="179" t="s">
        <v>15</v>
      </c>
      <c r="T10" s="193" t="s">
        <v>15</v>
      </c>
      <c r="U10" s="198" t="s">
        <v>15</v>
      </c>
      <c r="V10" s="197" t="s">
        <v>15</v>
      </c>
      <c r="W10" s="179" t="s">
        <v>15</v>
      </c>
      <c r="X10" s="179" t="s">
        <v>15</v>
      </c>
      <c r="Y10" s="179" t="s">
        <v>15</v>
      </c>
      <c r="Z10" s="197" t="s">
        <v>15</v>
      </c>
      <c r="AA10" s="181" t="s">
        <v>15</v>
      </c>
      <c r="AB10" s="181" t="s">
        <v>15</v>
      </c>
      <c r="AC10" s="180" t="s">
        <v>15</v>
      </c>
      <c r="AD10" s="614"/>
      <c r="AE10" s="578"/>
      <c r="AF10" s="578"/>
      <c r="AG10" s="598"/>
      <c r="AH10" s="595" t="s">
        <v>144</v>
      </c>
    </row>
    <row r="11" spans="1:34" s="14" customFormat="1" ht="30.75" thickBot="1" x14ac:dyDescent="0.3">
      <c r="A11" s="182">
        <v>3495</v>
      </c>
      <c r="B11" s="57" t="s">
        <v>47</v>
      </c>
      <c r="C11" s="183" t="s">
        <v>48</v>
      </c>
      <c r="D11" s="89"/>
      <c r="E11" s="66">
        <v>31</v>
      </c>
      <c r="F11" s="52">
        <f t="shared" ref="F11:F62" si="0">+AF11</f>
        <v>48</v>
      </c>
      <c r="G11" s="262"/>
      <c r="H11" s="554"/>
      <c r="I11" s="55"/>
      <c r="J11" s="55"/>
      <c r="K11" s="55"/>
      <c r="L11" s="103" t="s">
        <v>33</v>
      </c>
      <c r="M11" s="102"/>
      <c r="N11" s="53" t="s">
        <v>197</v>
      </c>
      <c r="O11" s="53"/>
      <c r="P11" s="194" t="s">
        <v>198</v>
      </c>
      <c r="Q11" s="102"/>
      <c r="R11" s="54" t="s">
        <v>199</v>
      </c>
      <c r="S11" s="53"/>
      <c r="T11" s="194" t="s">
        <v>200</v>
      </c>
      <c r="U11" s="106"/>
      <c r="V11" s="102" t="s">
        <v>201</v>
      </c>
      <c r="W11" s="53"/>
      <c r="X11" s="53" t="s">
        <v>202</v>
      </c>
      <c r="Y11" s="53"/>
      <c r="Z11" s="102" t="s">
        <v>34</v>
      </c>
      <c r="AA11" s="53"/>
      <c r="AB11" s="53"/>
      <c r="AC11" s="194"/>
      <c r="AD11" s="208">
        <f>(COUNTA(H11:AC11)*3)</f>
        <v>24</v>
      </c>
      <c r="AE11" s="67">
        <v>24</v>
      </c>
      <c r="AF11" s="57">
        <f t="shared" ref="AF11:AF62" si="1">SUM(AD11+AE11)</f>
        <v>48</v>
      </c>
      <c r="AG11" s="209" t="s">
        <v>143</v>
      </c>
      <c r="AH11" s="296" t="s">
        <v>145</v>
      </c>
    </row>
    <row r="12" spans="1:34" s="14" customFormat="1" ht="16.5" thickBot="1" x14ac:dyDescent="0.3">
      <c r="A12" s="184">
        <v>3495</v>
      </c>
      <c r="B12" s="23" t="s">
        <v>49</v>
      </c>
      <c r="C12" s="185" t="s">
        <v>50</v>
      </c>
      <c r="D12" s="17"/>
      <c r="E12" s="16">
        <f>+E11</f>
        <v>31</v>
      </c>
      <c r="F12" s="27">
        <f t="shared" si="0"/>
        <v>48</v>
      </c>
      <c r="G12" s="263"/>
      <c r="H12" s="555"/>
      <c r="I12" s="43"/>
      <c r="J12" s="43"/>
      <c r="K12" s="43"/>
      <c r="L12" s="105" t="s">
        <v>33</v>
      </c>
      <c r="M12" s="104"/>
      <c r="N12" s="53" t="s">
        <v>197</v>
      </c>
      <c r="O12" s="41"/>
      <c r="P12" s="194" t="s">
        <v>198</v>
      </c>
      <c r="Q12" s="104"/>
      <c r="R12" s="54" t="s">
        <v>199</v>
      </c>
      <c r="S12" s="41"/>
      <c r="T12" s="194" t="s">
        <v>200</v>
      </c>
      <c r="U12" s="107"/>
      <c r="V12" s="102" t="s">
        <v>201</v>
      </c>
      <c r="W12" s="41"/>
      <c r="X12" s="53" t="s">
        <v>202</v>
      </c>
      <c r="Y12" s="41"/>
      <c r="Z12" s="104" t="s">
        <v>34</v>
      </c>
      <c r="AA12" s="41"/>
      <c r="AB12" s="41"/>
      <c r="AC12" s="195"/>
      <c r="AD12" s="200">
        <f>(COUNTA(H12:AC12)*3)</f>
        <v>24</v>
      </c>
      <c r="AE12" s="68">
        <v>24</v>
      </c>
      <c r="AF12" s="23">
        <f t="shared" si="1"/>
        <v>48</v>
      </c>
      <c r="AG12" s="201" t="s">
        <v>193</v>
      </c>
      <c r="AH12" s="296" t="s">
        <v>145</v>
      </c>
    </row>
    <row r="13" spans="1:34" s="14" customFormat="1" ht="16.5" thickBot="1" x14ac:dyDescent="0.3">
      <c r="A13" s="184">
        <v>3495</v>
      </c>
      <c r="B13" s="27" t="s">
        <v>51</v>
      </c>
      <c r="C13" s="185" t="s">
        <v>52</v>
      </c>
      <c r="D13" s="187"/>
      <c r="E13" s="16">
        <f>+E12</f>
        <v>31</v>
      </c>
      <c r="F13" s="27">
        <f t="shared" si="0"/>
        <v>48</v>
      </c>
      <c r="G13" s="263"/>
      <c r="H13" s="555"/>
      <c r="I13" s="43"/>
      <c r="J13" s="43"/>
      <c r="K13" s="43"/>
      <c r="L13" s="105" t="s">
        <v>33</v>
      </c>
      <c r="M13" s="104"/>
      <c r="N13" s="53" t="s">
        <v>197</v>
      </c>
      <c r="O13" s="41"/>
      <c r="P13" s="194" t="s">
        <v>198</v>
      </c>
      <c r="Q13" s="104"/>
      <c r="R13" s="54" t="s">
        <v>199</v>
      </c>
      <c r="S13" s="41"/>
      <c r="T13" s="194" t="s">
        <v>200</v>
      </c>
      <c r="U13" s="107"/>
      <c r="V13" s="102" t="s">
        <v>201</v>
      </c>
      <c r="W13" s="41"/>
      <c r="X13" s="53" t="s">
        <v>202</v>
      </c>
      <c r="Y13" s="41"/>
      <c r="Z13" s="104" t="s">
        <v>34</v>
      </c>
      <c r="AA13" s="41"/>
      <c r="AB13" s="41"/>
      <c r="AC13" s="195"/>
      <c r="AD13" s="200">
        <f>(COUNTA(H13:AC13)*3)</f>
        <v>24</v>
      </c>
      <c r="AE13" s="68">
        <v>24</v>
      </c>
      <c r="AF13" s="23">
        <f t="shared" si="1"/>
        <v>48</v>
      </c>
      <c r="AG13" s="201" t="s">
        <v>194</v>
      </c>
      <c r="AH13" s="296" t="s">
        <v>147</v>
      </c>
    </row>
    <row r="14" spans="1:34" s="14" customFormat="1" ht="16.5" thickBot="1" x14ac:dyDescent="0.3">
      <c r="A14" s="184">
        <v>3495</v>
      </c>
      <c r="B14" s="23" t="s">
        <v>53</v>
      </c>
      <c r="C14" s="185" t="s">
        <v>54</v>
      </c>
      <c r="D14" s="17"/>
      <c r="E14" s="16">
        <f>+E13</f>
        <v>31</v>
      </c>
      <c r="F14" s="27">
        <f t="shared" si="0"/>
        <v>48</v>
      </c>
      <c r="G14" s="263"/>
      <c r="H14" s="555"/>
      <c r="I14" s="43"/>
      <c r="J14" s="43"/>
      <c r="K14" s="43"/>
      <c r="L14" s="105"/>
      <c r="M14" s="104" t="s">
        <v>33</v>
      </c>
      <c r="N14" s="41"/>
      <c r="O14" s="53" t="s">
        <v>197</v>
      </c>
      <c r="P14" s="195"/>
      <c r="Q14" s="194" t="s">
        <v>198</v>
      </c>
      <c r="R14" s="42"/>
      <c r="S14" s="54" t="s">
        <v>199</v>
      </c>
      <c r="T14" s="195"/>
      <c r="U14" s="194" t="s">
        <v>200</v>
      </c>
      <c r="V14" s="104"/>
      <c r="W14" s="102" t="s">
        <v>201</v>
      </c>
      <c r="X14" s="41"/>
      <c r="Y14" s="53" t="s">
        <v>202</v>
      </c>
      <c r="Z14" s="104"/>
      <c r="AA14" s="41" t="s">
        <v>34</v>
      </c>
      <c r="AB14" s="41"/>
      <c r="AC14" s="195"/>
      <c r="AD14" s="200">
        <f>(COUNTA(H14:AC14)*3)</f>
        <v>24</v>
      </c>
      <c r="AE14" s="68">
        <v>24</v>
      </c>
      <c r="AF14" s="23">
        <f t="shared" si="1"/>
        <v>48</v>
      </c>
      <c r="AG14" s="201" t="s">
        <v>143</v>
      </c>
      <c r="AH14" s="296" t="s">
        <v>151</v>
      </c>
    </row>
    <row r="15" spans="1:34" ht="16.5" thickBot="1" x14ac:dyDescent="0.3">
      <c r="A15" s="184">
        <v>3495</v>
      </c>
      <c r="B15" s="23" t="s">
        <v>55</v>
      </c>
      <c r="C15" s="185" t="s">
        <v>56</v>
      </c>
      <c r="D15" s="17"/>
      <c r="E15" s="16">
        <f>+E14</f>
        <v>31</v>
      </c>
      <c r="F15" s="27">
        <f t="shared" si="0"/>
        <v>48</v>
      </c>
      <c r="G15" s="263"/>
      <c r="H15" s="555"/>
      <c r="I15" s="43"/>
      <c r="J15" s="43"/>
      <c r="K15" s="43"/>
      <c r="L15" s="105"/>
      <c r="M15" s="104" t="s">
        <v>33</v>
      </c>
      <c r="N15" s="41"/>
      <c r="O15" s="53" t="s">
        <v>197</v>
      </c>
      <c r="P15" s="195"/>
      <c r="Q15" s="194" t="s">
        <v>198</v>
      </c>
      <c r="R15" s="42"/>
      <c r="S15" s="54" t="s">
        <v>199</v>
      </c>
      <c r="T15" s="195"/>
      <c r="U15" s="194" t="s">
        <v>200</v>
      </c>
      <c r="V15" s="104"/>
      <c r="W15" s="102" t="s">
        <v>201</v>
      </c>
      <c r="X15" s="41"/>
      <c r="Y15" s="53" t="s">
        <v>202</v>
      </c>
      <c r="Z15" s="104"/>
      <c r="AA15" s="41" t="s">
        <v>34</v>
      </c>
      <c r="AB15" s="41"/>
      <c r="AC15" s="195"/>
      <c r="AD15" s="200">
        <f>(COUNTA(H15:AC15)*3)</f>
        <v>24</v>
      </c>
      <c r="AE15" s="68">
        <v>24</v>
      </c>
      <c r="AF15" s="23">
        <f t="shared" si="1"/>
        <v>48</v>
      </c>
      <c r="AG15" s="201" t="s">
        <v>193</v>
      </c>
      <c r="AH15" s="296" t="s">
        <v>151</v>
      </c>
    </row>
    <row r="16" spans="1:34" ht="30.75" thickBot="1" x14ac:dyDescent="0.3">
      <c r="A16" s="188">
        <v>3495</v>
      </c>
      <c r="B16" s="64" t="s">
        <v>57</v>
      </c>
      <c r="C16" s="139" t="s">
        <v>126</v>
      </c>
      <c r="D16" s="73"/>
      <c r="E16" s="63">
        <f>+E15</f>
        <v>31</v>
      </c>
      <c r="F16" s="63">
        <f t="shared" si="0"/>
        <v>38</v>
      </c>
      <c r="G16" s="264"/>
      <c r="H16" s="555"/>
      <c r="I16" s="43"/>
      <c r="J16" s="43"/>
      <c r="K16" s="43"/>
      <c r="L16" s="105"/>
      <c r="M16" s="104" t="s">
        <v>33</v>
      </c>
      <c r="N16" s="41"/>
      <c r="O16" s="53" t="s">
        <v>197</v>
      </c>
      <c r="P16" s="195"/>
      <c r="Q16" s="194" t="s">
        <v>198</v>
      </c>
      <c r="R16" s="42"/>
      <c r="S16" s="54" t="s">
        <v>199</v>
      </c>
      <c r="T16" s="195"/>
      <c r="U16" s="194" t="s">
        <v>200</v>
      </c>
      <c r="V16" s="104"/>
      <c r="W16" s="102" t="s">
        <v>201</v>
      </c>
      <c r="X16" s="41"/>
      <c r="Y16" s="53" t="s">
        <v>202</v>
      </c>
      <c r="Z16" s="104"/>
      <c r="AA16" s="41" t="s">
        <v>34</v>
      </c>
      <c r="AB16" s="41"/>
      <c r="AC16" s="195"/>
      <c r="AD16" s="202">
        <f>(COUNTA(H16:AC16)*2)</f>
        <v>16</v>
      </c>
      <c r="AE16" s="69">
        <v>22</v>
      </c>
      <c r="AF16" s="64">
        <f t="shared" si="1"/>
        <v>38</v>
      </c>
      <c r="AG16" s="170" t="s">
        <v>195</v>
      </c>
      <c r="AH16" s="296" t="s">
        <v>151</v>
      </c>
    </row>
    <row r="17" spans="1:34" ht="30.75" thickBot="1" x14ac:dyDescent="0.3">
      <c r="A17" s="212" t="s">
        <v>154</v>
      </c>
      <c r="B17" s="87" t="s">
        <v>47</v>
      </c>
      <c r="C17" s="89" t="s">
        <v>48</v>
      </c>
      <c r="D17" s="17"/>
      <c r="E17" s="222">
        <v>22</v>
      </c>
      <c r="F17" s="90">
        <f t="shared" ref="F17:F22" si="2">+AF17</f>
        <v>48</v>
      </c>
      <c r="G17" s="314"/>
      <c r="H17" s="416"/>
      <c r="I17" s="55"/>
      <c r="J17" s="55"/>
      <c r="K17" s="55"/>
      <c r="L17" s="103" t="s">
        <v>33</v>
      </c>
      <c r="M17" s="102"/>
      <c r="N17" s="53" t="s">
        <v>197</v>
      </c>
      <c r="O17" s="53"/>
      <c r="P17" s="194" t="s">
        <v>198</v>
      </c>
      <c r="Q17" s="102"/>
      <c r="R17" s="54" t="s">
        <v>199</v>
      </c>
      <c r="S17" s="53"/>
      <c r="T17" s="194" t="s">
        <v>200</v>
      </c>
      <c r="U17" s="106"/>
      <c r="V17" s="102" t="s">
        <v>201</v>
      </c>
      <c r="W17" s="53"/>
      <c r="X17" s="53" t="s">
        <v>202</v>
      </c>
      <c r="Y17" s="53"/>
      <c r="Z17" s="102" t="s">
        <v>34</v>
      </c>
      <c r="AA17" s="53"/>
      <c r="AB17" s="53"/>
      <c r="AC17" s="194"/>
      <c r="AD17" s="208">
        <f>(COUNTA(H17:AC17)*3)</f>
        <v>24</v>
      </c>
      <c r="AE17" s="67">
        <v>24</v>
      </c>
      <c r="AF17" s="57">
        <f t="shared" ref="AF17:AF22" si="3">SUM(AD17+AE17)</f>
        <v>48</v>
      </c>
      <c r="AG17" s="209" t="s">
        <v>193</v>
      </c>
      <c r="AH17" s="296" t="s">
        <v>145</v>
      </c>
    </row>
    <row r="18" spans="1:34" ht="16.5" thickBot="1" x14ac:dyDescent="0.3">
      <c r="A18" s="184" t="s">
        <v>154</v>
      </c>
      <c r="B18" s="23" t="s">
        <v>49</v>
      </c>
      <c r="C18" s="17" t="s">
        <v>50</v>
      </c>
      <c r="D18" s="17"/>
      <c r="E18" s="16">
        <f>+E17</f>
        <v>22</v>
      </c>
      <c r="F18" s="27">
        <f t="shared" si="2"/>
        <v>48</v>
      </c>
      <c r="G18" s="316"/>
      <c r="H18" s="417"/>
      <c r="I18" s="43"/>
      <c r="J18" s="43"/>
      <c r="K18" s="43"/>
      <c r="L18" s="105" t="s">
        <v>33</v>
      </c>
      <c r="M18" s="104"/>
      <c r="N18" s="53" t="s">
        <v>197</v>
      </c>
      <c r="O18" s="41"/>
      <c r="P18" s="194" t="s">
        <v>198</v>
      </c>
      <c r="Q18" s="104"/>
      <c r="R18" s="54" t="s">
        <v>199</v>
      </c>
      <c r="S18" s="41"/>
      <c r="T18" s="194" t="s">
        <v>200</v>
      </c>
      <c r="U18" s="107"/>
      <c r="V18" s="102" t="s">
        <v>201</v>
      </c>
      <c r="W18" s="41"/>
      <c r="X18" s="53" t="s">
        <v>202</v>
      </c>
      <c r="Y18" s="41"/>
      <c r="Z18" s="104" t="s">
        <v>34</v>
      </c>
      <c r="AA18" s="41"/>
      <c r="AB18" s="41"/>
      <c r="AC18" s="195"/>
      <c r="AD18" s="200">
        <f>(COUNTA(H18:AC18)*3)</f>
        <v>24</v>
      </c>
      <c r="AE18" s="68">
        <v>24</v>
      </c>
      <c r="AF18" s="23">
        <f t="shared" si="3"/>
        <v>48</v>
      </c>
      <c r="AG18" s="201" t="s">
        <v>143</v>
      </c>
      <c r="AH18" s="296" t="s">
        <v>145</v>
      </c>
    </row>
    <row r="19" spans="1:34" ht="16.5" thickBot="1" x14ac:dyDescent="0.3">
      <c r="A19" s="184" t="s">
        <v>154</v>
      </c>
      <c r="B19" s="27" t="s">
        <v>51</v>
      </c>
      <c r="C19" s="17" t="s">
        <v>52</v>
      </c>
      <c r="D19" s="17"/>
      <c r="E19" s="16">
        <f>+E18</f>
        <v>22</v>
      </c>
      <c r="F19" s="27">
        <f t="shared" si="2"/>
        <v>48</v>
      </c>
      <c r="G19" s="316"/>
      <c r="H19" s="417"/>
      <c r="I19" s="43"/>
      <c r="J19" s="43"/>
      <c r="K19" s="43"/>
      <c r="L19" s="105" t="s">
        <v>33</v>
      </c>
      <c r="M19" s="104"/>
      <c r="N19" s="53" t="s">
        <v>197</v>
      </c>
      <c r="O19" s="41"/>
      <c r="P19" s="194" t="s">
        <v>198</v>
      </c>
      <c r="Q19" s="104"/>
      <c r="R19" s="54" t="s">
        <v>199</v>
      </c>
      <c r="S19" s="41"/>
      <c r="T19" s="194" t="s">
        <v>200</v>
      </c>
      <c r="U19" s="107"/>
      <c r="V19" s="102" t="s">
        <v>201</v>
      </c>
      <c r="W19" s="41"/>
      <c r="X19" s="53" t="s">
        <v>202</v>
      </c>
      <c r="Y19" s="41"/>
      <c r="Z19" s="104" t="s">
        <v>34</v>
      </c>
      <c r="AA19" s="41"/>
      <c r="AB19" s="41"/>
      <c r="AC19" s="195"/>
      <c r="AD19" s="200">
        <f>(COUNTA(H19:AC19)*3)</f>
        <v>24</v>
      </c>
      <c r="AE19" s="68">
        <v>24</v>
      </c>
      <c r="AF19" s="23">
        <f t="shared" si="3"/>
        <v>48</v>
      </c>
      <c r="AG19" s="201" t="s">
        <v>194</v>
      </c>
      <c r="AH19" s="296" t="s">
        <v>147</v>
      </c>
    </row>
    <row r="20" spans="1:34" ht="16.5" thickBot="1" x14ac:dyDescent="0.3">
      <c r="A20" s="184" t="s">
        <v>154</v>
      </c>
      <c r="B20" s="23" t="s">
        <v>53</v>
      </c>
      <c r="C20" s="17" t="s">
        <v>54</v>
      </c>
      <c r="D20" s="51"/>
      <c r="E20" s="16">
        <f>+E19</f>
        <v>22</v>
      </c>
      <c r="F20" s="27">
        <f t="shared" si="2"/>
        <v>48</v>
      </c>
      <c r="G20" s="263"/>
      <c r="H20" s="417"/>
      <c r="I20" s="43"/>
      <c r="J20" s="43"/>
      <c r="K20" s="43"/>
      <c r="L20" s="105"/>
      <c r="M20" s="104" t="s">
        <v>33</v>
      </c>
      <c r="N20" s="41"/>
      <c r="O20" s="53" t="s">
        <v>197</v>
      </c>
      <c r="P20" s="195"/>
      <c r="Q20" s="194" t="s">
        <v>198</v>
      </c>
      <c r="R20" s="42"/>
      <c r="S20" s="54" t="s">
        <v>199</v>
      </c>
      <c r="T20" s="195"/>
      <c r="U20" s="194" t="s">
        <v>200</v>
      </c>
      <c r="V20" s="104"/>
      <c r="W20" s="102" t="s">
        <v>201</v>
      </c>
      <c r="X20" s="41"/>
      <c r="Y20" s="53" t="s">
        <v>202</v>
      </c>
      <c r="Z20" s="104"/>
      <c r="AA20" s="41" t="s">
        <v>34</v>
      </c>
      <c r="AB20" s="41"/>
      <c r="AC20" s="195"/>
      <c r="AD20" s="200">
        <f>(COUNTA(H20:AC20)*3)</f>
        <v>24</v>
      </c>
      <c r="AE20" s="68">
        <v>24</v>
      </c>
      <c r="AF20" s="23">
        <f t="shared" si="3"/>
        <v>48</v>
      </c>
      <c r="AG20" s="201" t="s">
        <v>193</v>
      </c>
      <c r="AH20" s="296" t="s">
        <v>151</v>
      </c>
    </row>
    <row r="21" spans="1:34" ht="16.5" thickBot="1" x14ac:dyDescent="0.3">
      <c r="A21" s="184" t="s">
        <v>154</v>
      </c>
      <c r="B21" s="23" t="s">
        <v>55</v>
      </c>
      <c r="C21" s="17" t="s">
        <v>56</v>
      </c>
      <c r="D21" s="17"/>
      <c r="E21" s="16">
        <f>+E20</f>
        <v>22</v>
      </c>
      <c r="F21" s="27">
        <f t="shared" si="2"/>
        <v>48</v>
      </c>
      <c r="G21" s="314"/>
      <c r="H21" s="417"/>
      <c r="I21" s="43"/>
      <c r="J21" s="43"/>
      <c r="K21" s="43"/>
      <c r="L21" s="105"/>
      <c r="M21" s="104" t="s">
        <v>33</v>
      </c>
      <c r="N21" s="41"/>
      <c r="O21" s="53" t="s">
        <v>197</v>
      </c>
      <c r="P21" s="195"/>
      <c r="Q21" s="194" t="s">
        <v>198</v>
      </c>
      <c r="R21" s="42"/>
      <c r="S21" s="54" t="s">
        <v>199</v>
      </c>
      <c r="T21" s="195"/>
      <c r="U21" s="194" t="s">
        <v>200</v>
      </c>
      <c r="V21" s="104"/>
      <c r="W21" s="102" t="s">
        <v>201</v>
      </c>
      <c r="X21" s="41"/>
      <c r="Y21" s="53" t="s">
        <v>202</v>
      </c>
      <c r="Z21" s="104"/>
      <c r="AA21" s="41" t="s">
        <v>34</v>
      </c>
      <c r="AB21" s="41"/>
      <c r="AC21" s="195"/>
      <c r="AD21" s="200">
        <f>(COUNTA(H21:AC21)*3)</f>
        <v>24</v>
      </c>
      <c r="AE21" s="68">
        <v>24</v>
      </c>
      <c r="AF21" s="23">
        <f t="shared" si="3"/>
        <v>48</v>
      </c>
      <c r="AG21" s="201" t="s">
        <v>143</v>
      </c>
      <c r="AH21" s="296" t="s">
        <v>151</v>
      </c>
    </row>
    <row r="22" spans="1:34" ht="30.75" thickBot="1" x14ac:dyDescent="0.3">
      <c r="A22" s="184" t="s">
        <v>154</v>
      </c>
      <c r="B22" s="119" t="s">
        <v>57</v>
      </c>
      <c r="C22" s="414" t="s">
        <v>126</v>
      </c>
      <c r="D22" s="17"/>
      <c r="E22" s="27">
        <f>+E21</f>
        <v>22</v>
      </c>
      <c r="F22" s="27">
        <f t="shared" si="2"/>
        <v>38</v>
      </c>
      <c r="G22" s="264"/>
      <c r="H22" s="417"/>
      <c r="I22" s="43"/>
      <c r="J22" s="43"/>
      <c r="K22" s="43"/>
      <c r="L22" s="105"/>
      <c r="M22" s="104" t="s">
        <v>33</v>
      </c>
      <c r="N22" s="41"/>
      <c r="O22" s="53" t="s">
        <v>197</v>
      </c>
      <c r="P22" s="195"/>
      <c r="Q22" s="194" t="s">
        <v>198</v>
      </c>
      <c r="R22" s="42"/>
      <c r="S22" s="54" t="s">
        <v>199</v>
      </c>
      <c r="T22" s="195"/>
      <c r="U22" s="194" t="s">
        <v>200</v>
      </c>
      <c r="V22" s="104"/>
      <c r="W22" s="102" t="s">
        <v>201</v>
      </c>
      <c r="X22" s="41"/>
      <c r="Y22" s="53" t="s">
        <v>202</v>
      </c>
      <c r="Z22" s="104"/>
      <c r="AA22" s="41" t="s">
        <v>34</v>
      </c>
      <c r="AB22" s="41"/>
      <c r="AC22" s="195"/>
      <c r="AD22" s="202">
        <f>(COUNTA(H22:AC22)*2)</f>
        <v>16</v>
      </c>
      <c r="AE22" s="69">
        <v>22</v>
      </c>
      <c r="AF22" s="64">
        <f t="shared" si="3"/>
        <v>38</v>
      </c>
      <c r="AG22" s="170" t="s">
        <v>195</v>
      </c>
      <c r="AH22" s="296" t="s">
        <v>151</v>
      </c>
    </row>
    <row r="23" spans="1:34" ht="16.5" thickBot="1" x14ac:dyDescent="0.3">
      <c r="A23" s="182">
        <v>4495</v>
      </c>
      <c r="B23" s="57" t="s">
        <v>67</v>
      </c>
      <c r="C23" s="183" t="s">
        <v>68</v>
      </c>
      <c r="D23" s="51"/>
      <c r="E23" s="66">
        <v>17</v>
      </c>
      <c r="F23" s="52">
        <f t="shared" si="0"/>
        <v>48</v>
      </c>
      <c r="G23" s="313"/>
      <c r="H23" s="416"/>
      <c r="I23" s="55"/>
      <c r="J23" s="55"/>
      <c r="K23" s="55"/>
      <c r="L23" s="103" t="s">
        <v>33</v>
      </c>
      <c r="M23" s="102"/>
      <c r="N23" s="53" t="s">
        <v>197</v>
      </c>
      <c r="O23" s="53"/>
      <c r="P23" s="194" t="s">
        <v>198</v>
      </c>
      <c r="Q23" s="102"/>
      <c r="R23" s="54" t="s">
        <v>199</v>
      </c>
      <c r="S23" s="53"/>
      <c r="T23" s="194" t="s">
        <v>200</v>
      </c>
      <c r="U23" s="106"/>
      <c r="V23" s="102" t="s">
        <v>201</v>
      </c>
      <c r="W23" s="53"/>
      <c r="X23" s="53" t="s">
        <v>202</v>
      </c>
      <c r="Y23" s="103"/>
      <c r="Z23" s="102" t="s">
        <v>34</v>
      </c>
      <c r="AA23" s="53"/>
      <c r="AB23" s="53"/>
      <c r="AC23" s="103"/>
      <c r="AD23" s="208">
        <f>(COUNTA(H23:AC23)*3)</f>
        <v>24</v>
      </c>
      <c r="AE23" s="67">
        <v>24</v>
      </c>
      <c r="AF23" s="57">
        <f t="shared" si="1"/>
        <v>48</v>
      </c>
      <c r="AG23" s="209" t="s">
        <v>143</v>
      </c>
      <c r="AH23" s="296" t="s">
        <v>145</v>
      </c>
    </row>
    <row r="24" spans="1:34" ht="16.5" thickBot="1" x14ac:dyDescent="0.3">
      <c r="A24" s="184">
        <v>4495</v>
      </c>
      <c r="B24" s="23" t="s">
        <v>59</v>
      </c>
      <c r="C24" s="185" t="s">
        <v>60</v>
      </c>
      <c r="D24" s="17"/>
      <c r="E24" s="16">
        <f>+E23</f>
        <v>17</v>
      </c>
      <c r="F24" s="27">
        <f t="shared" si="0"/>
        <v>48</v>
      </c>
      <c r="G24" s="316"/>
      <c r="H24" s="417"/>
      <c r="I24" s="43"/>
      <c r="J24" s="43"/>
      <c r="K24" s="43"/>
      <c r="L24" s="105" t="s">
        <v>33</v>
      </c>
      <c r="M24" s="104"/>
      <c r="N24" s="53" t="s">
        <v>197</v>
      </c>
      <c r="O24" s="41"/>
      <c r="P24" s="194" t="s">
        <v>198</v>
      </c>
      <c r="Q24" s="104"/>
      <c r="R24" s="54" t="s">
        <v>199</v>
      </c>
      <c r="S24" s="41"/>
      <c r="T24" s="194" t="s">
        <v>200</v>
      </c>
      <c r="U24" s="107"/>
      <c r="V24" s="102" t="s">
        <v>201</v>
      </c>
      <c r="W24" s="41"/>
      <c r="X24" s="53" t="s">
        <v>202</v>
      </c>
      <c r="Y24" s="105"/>
      <c r="Z24" s="104" t="s">
        <v>34</v>
      </c>
      <c r="AA24" s="41"/>
      <c r="AB24" s="41"/>
      <c r="AC24" s="105"/>
      <c r="AD24" s="200">
        <f>(COUNTA(H24:AC24)*3)</f>
        <v>24</v>
      </c>
      <c r="AE24" s="68">
        <v>24</v>
      </c>
      <c r="AF24" s="23">
        <f t="shared" si="1"/>
        <v>48</v>
      </c>
      <c r="AG24" s="201" t="s">
        <v>193</v>
      </c>
      <c r="AH24" s="296" t="s">
        <v>147</v>
      </c>
    </row>
    <row r="25" spans="1:34" ht="16.5" thickBot="1" x14ac:dyDescent="0.3">
      <c r="A25" s="184">
        <v>4495</v>
      </c>
      <c r="B25" s="27" t="s">
        <v>69</v>
      </c>
      <c r="C25" s="185" t="s">
        <v>70</v>
      </c>
      <c r="D25" s="89"/>
      <c r="E25" s="16">
        <f>+E24</f>
        <v>17</v>
      </c>
      <c r="F25" s="27">
        <f t="shared" si="0"/>
        <v>38</v>
      </c>
      <c r="G25" s="263"/>
      <c r="H25" s="417"/>
      <c r="I25" s="43"/>
      <c r="J25" s="43"/>
      <c r="K25" s="43"/>
      <c r="L25" s="105" t="s">
        <v>33</v>
      </c>
      <c r="M25" s="104"/>
      <c r="N25" s="53" t="s">
        <v>197</v>
      </c>
      <c r="O25" s="41"/>
      <c r="P25" s="194" t="s">
        <v>198</v>
      </c>
      <c r="Q25" s="104"/>
      <c r="R25" s="54" t="s">
        <v>199</v>
      </c>
      <c r="S25" s="41"/>
      <c r="T25" s="194" t="s">
        <v>200</v>
      </c>
      <c r="U25" s="107"/>
      <c r="V25" s="102" t="s">
        <v>201</v>
      </c>
      <c r="W25" s="41"/>
      <c r="X25" s="53" t="s">
        <v>202</v>
      </c>
      <c r="Y25" s="105"/>
      <c r="Z25" s="104" t="s">
        <v>34</v>
      </c>
      <c r="AA25" s="41"/>
      <c r="AB25" s="41"/>
      <c r="AC25" s="105"/>
      <c r="AD25" s="200">
        <f>(COUNTA(H25:AC25)*2)</f>
        <v>16</v>
      </c>
      <c r="AE25" s="68">
        <v>22</v>
      </c>
      <c r="AF25" s="23">
        <f t="shared" si="1"/>
        <v>38</v>
      </c>
      <c r="AG25" s="201" t="s">
        <v>195</v>
      </c>
      <c r="AH25" s="296" t="s">
        <v>145</v>
      </c>
    </row>
    <row r="26" spans="1:34" ht="16.5" thickBot="1" x14ac:dyDescent="0.3">
      <c r="A26" s="184">
        <v>4495</v>
      </c>
      <c r="B26" s="23" t="s">
        <v>61</v>
      </c>
      <c r="C26" s="185" t="s">
        <v>62</v>
      </c>
      <c r="D26" s="17"/>
      <c r="E26" s="16">
        <f>+E25</f>
        <v>17</v>
      </c>
      <c r="F26" s="27">
        <f t="shared" si="0"/>
        <v>48</v>
      </c>
      <c r="G26" s="314"/>
      <c r="H26" s="417"/>
      <c r="I26" s="43"/>
      <c r="J26" s="43"/>
      <c r="K26" s="43"/>
      <c r="L26" s="105"/>
      <c r="M26" s="104" t="s">
        <v>33</v>
      </c>
      <c r="N26" s="41"/>
      <c r="O26" s="53" t="s">
        <v>197</v>
      </c>
      <c r="P26" s="105"/>
      <c r="Q26" s="194" t="s">
        <v>198</v>
      </c>
      <c r="R26" s="42"/>
      <c r="S26" s="54" t="s">
        <v>199</v>
      </c>
      <c r="T26" s="195"/>
      <c r="U26" s="194" t="s">
        <v>200</v>
      </c>
      <c r="V26" s="104"/>
      <c r="W26" s="102" t="s">
        <v>201</v>
      </c>
      <c r="X26" s="41"/>
      <c r="Y26" s="53" t="s">
        <v>202</v>
      </c>
      <c r="Z26" s="104"/>
      <c r="AA26" s="41" t="s">
        <v>34</v>
      </c>
      <c r="AB26" s="41"/>
      <c r="AC26" s="105"/>
      <c r="AD26" s="200">
        <f>(COUNTA(H26:AC26)*3)</f>
        <v>24</v>
      </c>
      <c r="AE26" s="68">
        <v>24</v>
      </c>
      <c r="AF26" s="23">
        <f t="shared" si="1"/>
        <v>48</v>
      </c>
      <c r="AG26" s="201" t="s">
        <v>143</v>
      </c>
      <c r="AH26" s="296" t="s">
        <v>145</v>
      </c>
    </row>
    <row r="27" spans="1:34" ht="16.5" thickBot="1" x14ac:dyDescent="0.3">
      <c r="A27" s="184">
        <v>4495</v>
      </c>
      <c r="B27" s="23" t="s">
        <v>65</v>
      </c>
      <c r="C27" s="17" t="s">
        <v>66</v>
      </c>
      <c r="D27" s="17"/>
      <c r="E27" s="16">
        <f>+E26</f>
        <v>17</v>
      </c>
      <c r="F27" s="27">
        <f t="shared" si="0"/>
        <v>48</v>
      </c>
      <c r="G27" s="316"/>
      <c r="H27" s="417"/>
      <c r="I27" s="43"/>
      <c r="J27" s="43"/>
      <c r="K27" s="43"/>
      <c r="L27" s="105"/>
      <c r="M27" s="104" t="s">
        <v>33</v>
      </c>
      <c r="N27" s="41"/>
      <c r="O27" s="53" t="s">
        <v>197</v>
      </c>
      <c r="P27" s="105"/>
      <c r="Q27" s="194" t="s">
        <v>198</v>
      </c>
      <c r="R27" s="42"/>
      <c r="S27" s="54" t="s">
        <v>199</v>
      </c>
      <c r="T27" s="195"/>
      <c r="U27" s="194" t="s">
        <v>200</v>
      </c>
      <c r="V27" s="104"/>
      <c r="W27" s="102" t="s">
        <v>201</v>
      </c>
      <c r="X27" s="41"/>
      <c r="Y27" s="53" t="s">
        <v>202</v>
      </c>
      <c r="Z27" s="104"/>
      <c r="AA27" s="41" t="s">
        <v>34</v>
      </c>
      <c r="AB27" s="41"/>
      <c r="AC27" s="105"/>
      <c r="AD27" s="200">
        <f>(COUNTA(H27:AC27)*3)</f>
        <v>24</v>
      </c>
      <c r="AE27" s="68">
        <v>24</v>
      </c>
      <c r="AF27" s="23">
        <f t="shared" si="1"/>
        <v>48</v>
      </c>
      <c r="AG27" s="201" t="s">
        <v>194</v>
      </c>
      <c r="AH27" s="296" t="s">
        <v>151</v>
      </c>
    </row>
    <row r="28" spans="1:34" ht="16.5" thickBot="1" x14ac:dyDescent="0.3">
      <c r="A28" s="186">
        <v>4495</v>
      </c>
      <c r="B28" s="119" t="s">
        <v>63</v>
      </c>
      <c r="C28" s="77" t="s">
        <v>64</v>
      </c>
      <c r="D28" s="298"/>
      <c r="E28" s="78">
        <f>+E27</f>
        <v>17</v>
      </c>
      <c r="F28" s="74">
        <f t="shared" si="0"/>
        <v>48</v>
      </c>
      <c r="G28" s="316"/>
      <c r="H28" s="509"/>
      <c r="I28" s="401"/>
      <c r="J28" s="401"/>
      <c r="K28" s="401"/>
      <c r="L28" s="111"/>
      <c r="M28" s="109" t="s">
        <v>33</v>
      </c>
      <c r="N28" s="110"/>
      <c r="O28" s="53" t="s">
        <v>197</v>
      </c>
      <c r="P28" s="111"/>
      <c r="Q28" s="194" t="s">
        <v>198</v>
      </c>
      <c r="R28" s="507"/>
      <c r="S28" s="54" t="s">
        <v>199</v>
      </c>
      <c r="T28" s="205"/>
      <c r="U28" s="194" t="s">
        <v>200</v>
      </c>
      <c r="V28" s="109"/>
      <c r="W28" s="102" t="s">
        <v>201</v>
      </c>
      <c r="X28" s="110"/>
      <c r="Y28" s="53" t="s">
        <v>202</v>
      </c>
      <c r="Z28" s="109"/>
      <c r="AA28" s="110" t="s">
        <v>34</v>
      </c>
      <c r="AB28" s="110"/>
      <c r="AC28" s="111"/>
      <c r="AD28" s="206">
        <f>(COUNTA(H28:AC28)*3)</f>
        <v>24</v>
      </c>
      <c r="AE28" s="82">
        <v>24</v>
      </c>
      <c r="AF28" s="119">
        <f t="shared" si="1"/>
        <v>48</v>
      </c>
      <c r="AG28" s="207" t="s">
        <v>193</v>
      </c>
      <c r="AH28" s="296" t="s">
        <v>151</v>
      </c>
    </row>
    <row r="29" spans="1:34" ht="16.5" thickBot="1" x14ac:dyDescent="0.3">
      <c r="A29" s="182" t="s">
        <v>189</v>
      </c>
      <c r="B29" s="57" t="s">
        <v>67</v>
      </c>
      <c r="C29" s="183" t="s">
        <v>68</v>
      </c>
      <c r="D29" s="51"/>
      <c r="E29" s="66">
        <v>16</v>
      </c>
      <c r="F29" s="52">
        <f>AF29</f>
        <v>48</v>
      </c>
      <c r="G29" s="315"/>
      <c r="H29" s="522"/>
      <c r="I29" s="523"/>
      <c r="J29" s="523"/>
      <c r="K29" s="523"/>
      <c r="L29" s="194" t="s">
        <v>33</v>
      </c>
      <c r="M29" s="102"/>
      <c r="N29" s="53" t="s">
        <v>197</v>
      </c>
      <c r="O29" s="53"/>
      <c r="P29" s="194" t="s">
        <v>198</v>
      </c>
      <c r="Q29" s="102"/>
      <c r="R29" s="54" t="s">
        <v>199</v>
      </c>
      <c r="S29" s="53"/>
      <c r="T29" s="194" t="s">
        <v>200</v>
      </c>
      <c r="U29" s="106"/>
      <c r="V29" s="102" t="s">
        <v>201</v>
      </c>
      <c r="W29" s="53"/>
      <c r="X29" s="53" t="s">
        <v>202</v>
      </c>
      <c r="Y29" s="103"/>
      <c r="Z29" s="102" t="s">
        <v>34</v>
      </c>
      <c r="AA29" s="53"/>
      <c r="AB29" s="53"/>
      <c r="AC29" s="103"/>
      <c r="AD29" s="208">
        <f>(COUNTA(H29:AC29)*3)</f>
        <v>24</v>
      </c>
      <c r="AE29" s="67">
        <v>24</v>
      </c>
      <c r="AF29" s="57">
        <f t="shared" si="1"/>
        <v>48</v>
      </c>
      <c r="AG29" s="572" t="str">
        <f>AG24</f>
        <v>11:00 - 2:00</v>
      </c>
      <c r="AH29" s="296" t="s">
        <v>145</v>
      </c>
    </row>
    <row r="30" spans="1:34" ht="16.5" thickBot="1" x14ac:dyDescent="0.3">
      <c r="A30" s="184" t="s">
        <v>189</v>
      </c>
      <c r="B30" s="23" t="s">
        <v>59</v>
      </c>
      <c r="C30" s="185" t="s">
        <v>60</v>
      </c>
      <c r="D30" s="17"/>
      <c r="E30" s="16">
        <v>16</v>
      </c>
      <c r="F30" s="27">
        <f>AF30</f>
        <v>48</v>
      </c>
      <c r="G30" s="316"/>
      <c r="H30" s="518"/>
      <c r="I30" s="519"/>
      <c r="J30" s="519"/>
      <c r="K30" s="519"/>
      <c r="L30" s="195" t="s">
        <v>33</v>
      </c>
      <c r="M30" s="104"/>
      <c r="N30" s="53" t="s">
        <v>197</v>
      </c>
      <c r="O30" s="41"/>
      <c r="P30" s="194" t="s">
        <v>198</v>
      </c>
      <c r="Q30" s="104"/>
      <c r="R30" s="54" t="s">
        <v>199</v>
      </c>
      <c r="S30" s="41"/>
      <c r="T30" s="194" t="s">
        <v>200</v>
      </c>
      <c r="U30" s="107"/>
      <c r="V30" s="102" t="s">
        <v>201</v>
      </c>
      <c r="W30" s="41"/>
      <c r="X30" s="53" t="s">
        <v>202</v>
      </c>
      <c r="Y30" s="105"/>
      <c r="Z30" s="104" t="s">
        <v>34</v>
      </c>
      <c r="AA30" s="41"/>
      <c r="AB30" s="41"/>
      <c r="AC30" s="105"/>
      <c r="AD30" s="200">
        <f t="shared" ref="AD30:AD34" si="4">(COUNTA(H30:AC30)*3)</f>
        <v>24</v>
      </c>
      <c r="AE30" s="68">
        <v>24</v>
      </c>
      <c r="AF30" s="23">
        <f t="shared" si="1"/>
        <v>48</v>
      </c>
      <c r="AG30" s="572" t="str">
        <f>AG23</f>
        <v>7:30 - 10:30</v>
      </c>
      <c r="AH30" s="296" t="s">
        <v>147</v>
      </c>
    </row>
    <row r="31" spans="1:34" ht="16.5" thickBot="1" x14ac:dyDescent="0.3">
      <c r="A31" s="184" t="s">
        <v>189</v>
      </c>
      <c r="B31" s="27" t="s">
        <v>69</v>
      </c>
      <c r="C31" s="185" t="s">
        <v>70</v>
      </c>
      <c r="D31" s="17"/>
      <c r="E31" s="16">
        <v>16</v>
      </c>
      <c r="F31" s="27">
        <f t="shared" ref="F31:F34" si="5">AF31</f>
        <v>38</v>
      </c>
      <c r="G31" s="316"/>
      <c r="H31" s="518"/>
      <c r="I31" s="519"/>
      <c r="J31" s="519"/>
      <c r="K31" s="519"/>
      <c r="L31" s="195" t="s">
        <v>33</v>
      </c>
      <c r="M31" s="104"/>
      <c r="N31" s="53" t="s">
        <v>197</v>
      </c>
      <c r="O31" s="41"/>
      <c r="P31" s="194" t="s">
        <v>198</v>
      </c>
      <c r="Q31" s="104"/>
      <c r="R31" s="54" t="s">
        <v>199</v>
      </c>
      <c r="S31" s="41"/>
      <c r="T31" s="194" t="s">
        <v>200</v>
      </c>
      <c r="U31" s="107"/>
      <c r="V31" s="102" t="s">
        <v>201</v>
      </c>
      <c r="W31" s="41"/>
      <c r="X31" s="53" t="s">
        <v>202</v>
      </c>
      <c r="Y31" s="105"/>
      <c r="Z31" s="104" t="s">
        <v>34</v>
      </c>
      <c r="AA31" s="41"/>
      <c r="AB31" s="41"/>
      <c r="AC31" s="105"/>
      <c r="AD31" s="200">
        <f>(COUNTA(H31:AC31)*2)</f>
        <v>16</v>
      </c>
      <c r="AE31" s="68">
        <v>22</v>
      </c>
      <c r="AF31" s="23">
        <f t="shared" si="1"/>
        <v>38</v>
      </c>
      <c r="AG31" s="201" t="str">
        <f t="shared" ref="AG31:AG36" si="6">AG25</f>
        <v>3:00 - 5:00</v>
      </c>
      <c r="AH31" s="296" t="s">
        <v>145</v>
      </c>
    </row>
    <row r="32" spans="1:34" ht="16.5" thickBot="1" x14ac:dyDescent="0.3">
      <c r="A32" s="184" t="s">
        <v>189</v>
      </c>
      <c r="B32" s="23" t="s">
        <v>61</v>
      </c>
      <c r="C32" s="185" t="s">
        <v>62</v>
      </c>
      <c r="D32" s="17"/>
      <c r="E32" s="16">
        <v>16</v>
      </c>
      <c r="F32" s="27">
        <f t="shared" si="5"/>
        <v>48</v>
      </c>
      <c r="G32" s="316"/>
      <c r="H32" s="518"/>
      <c r="I32" s="519"/>
      <c r="J32" s="519"/>
      <c r="K32" s="519"/>
      <c r="L32" s="195"/>
      <c r="M32" s="104" t="s">
        <v>33</v>
      </c>
      <c r="N32" s="41"/>
      <c r="O32" s="53" t="s">
        <v>197</v>
      </c>
      <c r="P32" s="105"/>
      <c r="Q32" s="194" t="s">
        <v>198</v>
      </c>
      <c r="R32" s="42"/>
      <c r="S32" s="54" t="s">
        <v>199</v>
      </c>
      <c r="T32" s="195"/>
      <c r="U32" s="194" t="s">
        <v>200</v>
      </c>
      <c r="V32" s="104"/>
      <c r="W32" s="102" t="s">
        <v>201</v>
      </c>
      <c r="X32" s="41"/>
      <c r="Y32" s="53" t="s">
        <v>202</v>
      </c>
      <c r="Z32" s="104"/>
      <c r="AA32" s="41" t="s">
        <v>34</v>
      </c>
      <c r="AB32" s="41"/>
      <c r="AC32" s="105"/>
      <c r="AD32" s="200">
        <f t="shared" si="4"/>
        <v>24</v>
      </c>
      <c r="AE32" s="68">
        <v>24</v>
      </c>
      <c r="AF32" s="23">
        <f t="shared" si="1"/>
        <v>48</v>
      </c>
      <c r="AG32" s="574" t="s">
        <v>193</v>
      </c>
      <c r="AH32" s="296" t="s">
        <v>145</v>
      </c>
    </row>
    <row r="33" spans="1:34" ht="16.5" thickBot="1" x14ac:dyDescent="0.3">
      <c r="A33" s="184" t="s">
        <v>189</v>
      </c>
      <c r="B33" s="23" t="s">
        <v>65</v>
      </c>
      <c r="C33" s="17" t="s">
        <v>66</v>
      </c>
      <c r="D33" s="17"/>
      <c r="E33" s="16">
        <v>16</v>
      </c>
      <c r="F33" s="27">
        <f t="shared" si="5"/>
        <v>48</v>
      </c>
      <c r="G33" s="316"/>
      <c r="H33" s="518"/>
      <c r="I33" s="519"/>
      <c r="J33" s="519"/>
      <c r="K33" s="519"/>
      <c r="L33" s="195"/>
      <c r="M33" s="104" t="s">
        <v>33</v>
      </c>
      <c r="N33" s="41"/>
      <c r="O33" s="53" t="s">
        <v>197</v>
      </c>
      <c r="P33" s="105"/>
      <c r="Q33" s="194" t="s">
        <v>198</v>
      </c>
      <c r="R33" s="42"/>
      <c r="S33" s="54" t="s">
        <v>199</v>
      </c>
      <c r="T33" s="195"/>
      <c r="U33" s="194" t="s">
        <v>200</v>
      </c>
      <c r="V33" s="104"/>
      <c r="W33" s="102" t="s">
        <v>201</v>
      </c>
      <c r="X33" s="41"/>
      <c r="Y33" s="53" t="s">
        <v>202</v>
      </c>
      <c r="Z33" s="104"/>
      <c r="AA33" s="41" t="s">
        <v>34</v>
      </c>
      <c r="AB33" s="41"/>
      <c r="AC33" s="105"/>
      <c r="AD33" s="200">
        <f t="shared" si="4"/>
        <v>24</v>
      </c>
      <c r="AE33" s="68">
        <v>24</v>
      </c>
      <c r="AF33" s="23">
        <f t="shared" si="1"/>
        <v>48</v>
      </c>
      <c r="AG33" s="201" t="str">
        <f t="shared" si="6"/>
        <v>3:00 - 6:00</v>
      </c>
      <c r="AH33" s="296" t="s">
        <v>151</v>
      </c>
    </row>
    <row r="34" spans="1:34" ht="16.5" thickBot="1" x14ac:dyDescent="0.3">
      <c r="A34" s="188" t="s">
        <v>189</v>
      </c>
      <c r="B34" s="64" t="s">
        <v>63</v>
      </c>
      <c r="C34" s="73" t="s">
        <v>64</v>
      </c>
      <c r="D34" s="520"/>
      <c r="E34" s="152">
        <v>16</v>
      </c>
      <c r="F34" s="63">
        <f t="shared" si="5"/>
        <v>48</v>
      </c>
      <c r="G34" s="264"/>
      <c r="H34" s="524"/>
      <c r="I34" s="525"/>
      <c r="J34" s="525"/>
      <c r="K34" s="525"/>
      <c r="L34" s="196"/>
      <c r="M34" s="190" t="s">
        <v>33</v>
      </c>
      <c r="N34" s="191"/>
      <c r="O34" s="53" t="s">
        <v>197</v>
      </c>
      <c r="P34" s="192"/>
      <c r="Q34" s="194" t="s">
        <v>198</v>
      </c>
      <c r="R34" s="156"/>
      <c r="S34" s="54" t="s">
        <v>199</v>
      </c>
      <c r="T34" s="196"/>
      <c r="U34" s="194" t="s">
        <v>200</v>
      </c>
      <c r="V34" s="190"/>
      <c r="W34" s="102" t="s">
        <v>201</v>
      </c>
      <c r="X34" s="191"/>
      <c r="Y34" s="53" t="s">
        <v>202</v>
      </c>
      <c r="Z34" s="190"/>
      <c r="AA34" s="191" t="s">
        <v>34</v>
      </c>
      <c r="AB34" s="191"/>
      <c r="AC34" s="192"/>
      <c r="AD34" s="202">
        <f t="shared" si="4"/>
        <v>24</v>
      </c>
      <c r="AE34" s="69">
        <v>24</v>
      </c>
      <c r="AF34" s="64">
        <f t="shared" si="1"/>
        <v>48</v>
      </c>
      <c r="AG34" s="573" t="str">
        <f>AG30</f>
        <v>7:30 - 10:30</v>
      </c>
      <c r="AH34" s="296" t="s">
        <v>151</v>
      </c>
    </row>
    <row r="35" spans="1:34" ht="30.75" thickBot="1" x14ac:dyDescent="0.3">
      <c r="A35" s="212">
        <v>5495</v>
      </c>
      <c r="B35" s="87" t="s">
        <v>73</v>
      </c>
      <c r="C35" s="221" t="s">
        <v>74</v>
      </c>
      <c r="D35" s="17"/>
      <c r="E35" s="222">
        <v>23</v>
      </c>
      <c r="F35" s="90">
        <f t="shared" si="0"/>
        <v>48</v>
      </c>
      <c r="G35" s="318"/>
      <c r="H35" s="521"/>
      <c r="I35" s="400"/>
      <c r="J35" s="400"/>
      <c r="K35" s="400"/>
      <c r="L35" s="343" t="s">
        <v>33</v>
      </c>
      <c r="M35" s="261"/>
      <c r="N35" s="53" t="s">
        <v>197</v>
      </c>
      <c r="O35" s="223"/>
      <c r="P35" s="194" t="s">
        <v>198</v>
      </c>
      <c r="Q35" s="261"/>
      <c r="R35" s="54" t="s">
        <v>199</v>
      </c>
      <c r="S35" s="223"/>
      <c r="T35" s="194" t="s">
        <v>200</v>
      </c>
      <c r="U35" s="526"/>
      <c r="V35" s="102" t="s">
        <v>201</v>
      </c>
      <c r="W35" s="223"/>
      <c r="X35" s="53" t="s">
        <v>202</v>
      </c>
      <c r="Y35" s="223"/>
      <c r="Z35" s="261" t="s">
        <v>34</v>
      </c>
      <c r="AA35" s="223"/>
      <c r="AB35" s="223"/>
      <c r="AC35" s="343"/>
      <c r="AD35" s="254">
        <f>(COUNTA(H35:AC35)*3)</f>
        <v>24</v>
      </c>
      <c r="AE35" s="91">
        <v>24</v>
      </c>
      <c r="AF35" s="87">
        <f t="shared" si="1"/>
        <v>48</v>
      </c>
      <c r="AG35" s="255" t="s">
        <v>143</v>
      </c>
      <c r="AH35" s="296" t="s">
        <v>145</v>
      </c>
    </row>
    <row r="36" spans="1:34" ht="16.5" thickBot="1" x14ac:dyDescent="0.3">
      <c r="A36" s="184">
        <v>5495</v>
      </c>
      <c r="B36" s="27" t="s">
        <v>71</v>
      </c>
      <c r="C36" s="185" t="s">
        <v>72</v>
      </c>
      <c r="D36" s="17"/>
      <c r="E36" s="16">
        <f>E35</f>
        <v>23</v>
      </c>
      <c r="F36" s="27">
        <f t="shared" si="0"/>
        <v>48</v>
      </c>
      <c r="G36" s="316"/>
      <c r="H36" s="417"/>
      <c r="I36" s="43"/>
      <c r="J36" s="43"/>
      <c r="K36" s="43"/>
      <c r="L36" s="195" t="s">
        <v>33</v>
      </c>
      <c r="M36" s="104"/>
      <c r="N36" s="53" t="s">
        <v>197</v>
      </c>
      <c r="O36" s="41"/>
      <c r="P36" s="194" t="s">
        <v>198</v>
      </c>
      <c r="Q36" s="104"/>
      <c r="R36" s="54" t="s">
        <v>199</v>
      </c>
      <c r="S36" s="41"/>
      <c r="T36" s="194" t="s">
        <v>200</v>
      </c>
      <c r="U36" s="154"/>
      <c r="V36" s="102" t="s">
        <v>201</v>
      </c>
      <c r="W36" s="41"/>
      <c r="X36" s="53" t="s">
        <v>202</v>
      </c>
      <c r="Y36" s="41"/>
      <c r="Z36" s="104" t="s">
        <v>34</v>
      </c>
      <c r="AA36" s="41"/>
      <c r="AB36" s="41"/>
      <c r="AC36" s="195"/>
      <c r="AD36" s="200">
        <f>(COUNTA(H36:AC36)*3)</f>
        <v>24</v>
      </c>
      <c r="AE36" s="68">
        <v>24</v>
      </c>
      <c r="AF36" s="23">
        <f t="shared" si="1"/>
        <v>48</v>
      </c>
      <c r="AG36" s="201" t="str">
        <f>AG32</f>
        <v>11:00 - 2:00</v>
      </c>
      <c r="AH36" s="296" t="s">
        <v>145</v>
      </c>
    </row>
    <row r="37" spans="1:34" ht="30.75" thickBot="1" x14ac:dyDescent="0.3">
      <c r="A37" s="184">
        <v>5495</v>
      </c>
      <c r="B37" s="23" t="s">
        <v>75</v>
      </c>
      <c r="C37" s="185" t="s">
        <v>76</v>
      </c>
      <c r="D37" s="17"/>
      <c r="E37" s="16">
        <f t="shared" ref="E37:E40" si="7">+E36</f>
        <v>23</v>
      </c>
      <c r="F37" s="27">
        <f t="shared" si="0"/>
        <v>48</v>
      </c>
      <c r="G37" s="316"/>
      <c r="H37" s="417"/>
      <c r="I37" s="43"/>
      <c r="J37" s="43"/>
      <c r="K37" s="43"/>
      <c r="L37" s="195" t="s">
        <v>33</v>
      </c>
      <c r="M37" s="104"/>
      <c r="N37" s="53" t="s">
        <v>197</v>
      </c>
      <c r="O37" s="41"/>
      <c r="P37" s="194" t="s">
        <v>198</v>
      </c>
      <c r="Q37" s="104"/>
      <c r="R37" s="54" t="s">
        <v>199</v>
      </c>
      <c r="S37" s="41"/>
      <c r="T37" s="194" t="s">
        <v>200</v>
      </c>
      <c r="U37" s="195"/>
      <c r="V37" s="102" t="s">
        <v>201</v>
      </c>
      <c r="W37" s="41"/>
      <c r="X37" s="53" t="s">
        <v>202</v>
      </c>
      <c r="Y37" s="41"/>
      <c r="Z37" s="104" t="s">
        <v>34</v>
      </c>
      <c r="AA37" s="41"/>
      <c r="AB37" s="41"/>
      <c r="AC37" s="195"/>
      <c r="AD37" s="200">
        <f>(COUNTA(H37:AC37)*3)</f>
        <v>24</v>
      </c>
      <c r="AE37" s="68">
        <v>24</v>
      </c>
      <c r="AF37" s="23">
        <f t="shared" si="1"/>
        <v>48</v>
      </c>
      <c r="AG37" s="201" t="s">
        <v>194</v>
      </c>
      <c r="AH37" s="296" t="s">
        <v>145</v>
      </c>
    </row>
    <row r="38" spans="1:34" ht="16.5" thickBot="1" x14ac:dyDescent="0.3">
      <c r="A38" s="184">
        <v>5495</v>
      </c>
      <c r="B38" s="23" t="s">
        <v>79</v>
      </c>
      <c r="C38" s="185" t="s">
        <v>80</v>
      </c>
      <c r="D38" s="17"/>
      <c r="E38" s="16">
        <f t="shared" si="7"/>
        <v>23</v>
      </c>
      <c r="F38" s="27">
        <f t="shared" si="0"/>
        <v>48</v>
      </c>
      <c r="G38" s="316"/>
      <c r="H38" s="417"/>
      <c r="I38" s="43"/>
      <c r="J38" s="43"/>
      <c r="K38" s="43"/>
      <c r="L38" s="195"/>
      <c r="M38" s="104" t="s">
        <v>33</v>
      </c>
      <c r="N38" s="41"/>
      <c r="O38" s="53" t="s">
        <v>197</v>
      </c>
      <c r="P38" s="195"/>
      <c r="Q38" s="194" t="s">
        <v>198</v>
      </c>
      <c r="R38" s="42"/>
      <c r="S38" s="54" t="s">
        <v>199</v>
      </c>
      <c r="T38" s="195"/>
      <c r="U38" s="194" t="s">
        <v>200</v>
      </c>
      <c r="V38" s="104"/>
      <c r="W38" s="102" t="s">
        <v>201</v>
      </c>
      <c r="X38" s="41"/>
      <c r="Y38" s="53" t="s">
        <v>202</v>
      </c>
      <c r="Z38" s="104"/>
      <c r="AA38" s="41" t="s">
        <v>34</v>
      </c>
      <c r="AB38" s="41"/>
      <c r="AC38" s="195"/>
      <c r="AD38" s="200">
        <f>(COUNTA(H38:AC38)*3)</f>
        <v>24</v>
      </c>
      <c r="AE38" s="68">
        <v>24</v>
      </c>
      <c r="AF38" s="23">
        <f t="shared" si="1"/>
        <v>48</v>
      </c>
      <c r="AG38" s="201" t="s">
        <v>143</v>
      </c>
      <c r="AH38" s="296" t="s">
        <v>145</v>
      </c>
    </row>
    <row r="39" spans="1:34" ht="16.5" thickBot="1" x14ac:dyDescent="0.3">
      <c r="A39" s="184">
        <v>5495</v>
      </c>
      <c r="B39" s="23" t="s">
        <v>77</v>
      </c>
      <c r="C39" s="185" t="s">
        <v>78</v>
      </c>
      <c r="D39" s="187"/>
      <c r="E39" s="16">
        <f t="shared" si="7"/>
        <v>23</v>
      </c>
      <c r="F39" s="27">
        <f t="shared" si="0"/>
        <v>48</v>
      </c>
      <c r="G39" s="263"/>
      <c r="H39" s="417"/>
      <c r="I39" s="43"/>
      <c r="J39" s="43"/>
      <c r="K39" s="43"/>
      <c r="L39" s="195"/>
      <c r="M39" s="104" t="s">
        <v>33</v>
      </c>
      <c r="N39" s="41"/>
      <c r="O39" s="53" t="s">
        <v>197</v>
      </c>
      <c r="P39" s="195"/>
      <c r="Q39" s="194" t="s">
        <v>198</v>
      </c>
      <c r="R39" s="42"/>
      <c r="S39" s="54" t="s">
        <v>199</v>
      </c>
      <c r="T39" s="195"/>
      <c r="U39" s="194" t="s">
        <v>200</v>
      </c>
      <c r="V39" s="104"/>
      <c r="W39" s="102" t="s">
        <v>201</v>
      </c>
      <c r="X39" s="41"/>
      <c r="Y39" s="53" t="s">
        <v>202</v>
      </c>
      <c r="Z39" s="104"/>
      <c r="AA39" s="41" t="s">
        <v>34</v>
      </c>
      <c r="AB39" s="41"/>
      <c r="AC39" s="195"/>
      <c r="AD39" s="200">
        <f>(COUNTA(H39:AC39)*3)</f>
        <v>24</v>
      </c>
      <c r="AE39" s="68">
        <v>24</v>
      </c>
      <c r="AF39" s="23">
        <f t="shared" si="1"/>
        <v>48</v>
      </c>
      <c r="AG39" s="201" t="s">
        <v>193</v>
      </c>
      <c r="AH39" s="296" t="s">
        <v>145</v>
      </c>
    </row>
    <row r="40" spans="1:34" ht="16.5" thickBot="1" x14ac:dyDescent="0.3">
      <c r="A40" s="188">
        <v>5495</v>
      </c>
      <c r="B40" s="64" t="s">
        <v>81</v>
      </c>
      <c r="C40" s="139" t="s">
        <v>82</v>
      </c>
      <c r="D40" s="73"/>
      <c r="E40" s="152">
        <f t="shared" si="7"/>
        <v>23</v>
      </c>
      <c r="F40" s="63">
        <f t="shared" si="0"/>
        <v>38</v>
      </c>
      <c r="G40" s="264"/>
      <c r="H40" s="203"/>
      <c r="I40" s="204"/>
      <c r="J40" s="204"/>
      <c r="K40" s="204"/>
      <c r="L40" s="196"/>
      <c r="M40" s="190" t="s">
        <v>33</v>
      </c>
      <c r="N40" s="191"/>
      <c r="O40" s="53" t="s">
        <v>197</v>
      </c>
      <c r="P40" s="196"/>
      <c r="Q40" s="194" t="s">
        <v>198</v>
      </c>
      <c r="R40" s="156"/>
      <c r="S40" s="54" t="s">
        <v>199</v>
      </c>
      <c r="T40" s="196"/>
      <c r="U40" s="194" t="s">
        <v>200</v>
      </c>
      <c r="V40" s="190"/>
      <c r="W40" s="102" t="s">
        <v>201</v>
      </c>
      <c r="X40" s="191"/>
      <c r="Y40" s="53" t="s">
        <v>202</v>
      </c>
      <c r="Z40" s="190"/>
      <c r="AA40" s="191" t="s">
        <v>34</v>
      </c>
      <c r="AB40" s="191"/>
      <c r="AC40" s="196"/>
      <c r="AD40" s="202">
        <f>(COUNTA(H40:AC40)*2)</f>
        <v>16</v>
      </c>
      <c r="AE40" s="69">
        <v>22</v>
      </c>
      <c r="AF40" s="64">
        <f t="shared" si="1"/>
        <v>38</v>
      </c>
      <c r="AG40" s="170" t="s">
        <v>195</v>
      </c>
      <c r="AH40" s="296" t="s">
        <v>145</v>
      </c>
    </row>
    <row r="41" spans="1:34" ht="16.5" thickBot="1" x14ac:dyDescent="0.3">
      <c r="A41" s="182">
        <v>6495</v>
      </c>
      <c r="B41" s="57" t="s">
        <v>83</v>
      </c>
      <c r="C41" s="183" t="s">
        <v>84</v>
      </c>
      <c r="D41" s="17"/>
      <c r="E41" s="66">
        <v>31</v>
      </c>
      <c r="F41" s="52">
        <f t="shared" si="0"/>
        <v>48</v>
      </c>
      <c r="G41" s="318"/>
      <c r="H41" s="416"/>
      <c r="I41" s="55"/>
      <c r="J41" s="55"/>
      <c r="K41" s="55"/>
      <c r="L41" s="103" t="s">
        <v>33</v>
      </c>
      <c r="M41" s="102"/>
      <c r="N41" s="53" t="s">
        <v>197</v>
      </c>
      <c r="O41" s="53"/>
      <c r="P41" s="194" t="s">
        <v>198</v>
      </c>
      <c r="Q41" s="102"/>
      <c r="R41" s="54" t="s">
        <v>199</v>
      </c>
      <c r="S41" s="53"/>
      <c r="T41" s="194" t="s">
        <v>200</v>
      </c>
      <c r="U41" s="106"/>
      <c r="V41" s="102" t="s">
        <v>201</v>
      </c>
      <c r="W41" s="53"/>
      <c r="X41" s="53" t="s">
        <v>202</v>
      </c>
      <c r="Y41" s="53"/>
      <c r="Z41" s="102" t="s">
        <v>34</v>
      </c>
      <c r="AA41" s="53"/>
      <c r="AB41" s="53"/>
      <c r="AC41" s="194"/>
      <c r="AD41" s="208">
        <f t="shared" ref="AD41:AD48" si="8">(COUNTA(H41:AC41)*3)</f>
        <v>24</v>
      </c>
      <c r="AE41" s="67">
        <v>24</v>
      </c>
      <c r="AF41" s="57">
        <f t="shared" si="1"/>
        <v>48</v>
      </c>
      <c r="AG41" s="209" t="s">
        <v>143</v>
      </c>
      <c r="AH41" s="296" t="s">
        <v>145</v>
      </c>
    </row>
    <row r="42" spans="1:34" ht="30.75" thickBot="1" x14ac:dyDescent="0.3">
      <c r="A42" s="184">
        <v>6495</v>
      </c>
      <c r="B42" s="23" t="s">
        <v>85</v>
      </c>
      <c r="C42" s="185" t="s">
        <v>86</v>
      </c>
      <c r="D42" s="89"/>
      <c r="E42" s="16">
        <f>+E41</f>
        <v>31</v>
      </c>
      <c r="F42" s="27">
        <f t="shared" si="0"/>
        <v>48</v>
      </c>
      <c r="G42" s="316"/>
      <c r="H42" s="417"/>
      <c r="I42" s="43"/>
      <c r="J42" s="43"/>
      <c r="K42" s="43"/>
      <c r="L42" s="105" t="s">
        <v>33</v>
      </c>
      <c r="M42" s="104"/>
      <c r="N42" s="53" t="s">
        <v>197</v>
      </c>
      <c r="O42" s="41"/>
      <c r="P42" s="194" t="s">
        <v>198</v>
      </c>
      <c r="Q42" s="104"/>
      <c r="R42" s="54" t="s">
        <v>199</v>
      </c>
      <c r="S42" s="41"/>
      <c r="T42" s="194" t="s">
        <v>200</v>
      </c>
      <c r="U42" s="107"/>
      <c r="V42" s="102" t="s">
        <v>201</v>
      </c>
      <c r="W42" s="41"/>
      <c r="X42" s="53" t="s">
        <v>202</v>
      </c>
      <c r="Y42" s="41"/>
      <c r="Z42" s="104" t="s">
        <v>34</v>
      </c>
      <c r="AA42" s="41"/>
      <c r="AB42" s="41"/>
      <c r="AC42" s="195"/>
      <c r="AD42" s="200">
        <f t="shared" si="8"/>
        <v>24</v>
      </c>
      <c r="AE42" s="68">
        <v>24</v>
      </c>
      <c r="AF42" s="23">
        <f t="shared" si="1"/>
        <v>48</v>
      </c>
      <c r="AG42" s="201" t="s">
        <v>193</v>
      </c>
      <c r="AH42" s="296" t="s">
        <v>145</v>
      </c>
    </row>
    <row r="43" spans="1:34" ht="30.75" thickBot="1" x14ac:dyDescent="0.3">
      <c r="A43" s="184">
        <v>6495</v>
      </c>
      <c r="B43" s="27" t="s">
        <v>87</v>
      </c>
      <c r="C43" s="185" t="s">
        <v>88</v>
      </c>
      <c r="D43" s="187"/>
      <c r="E43" s="16">
        <f>+E42</f>
        <v>31</v>
      </c>
      <c r="F43" s="27">
        <f t="shared" si="0"/>
        <v>48</v>
      </c>
      <c r="G43" s="263"/>
      <c r="H43" s="417"/>
      <c r="I43" s="43"/>
      <c r="J43" s="43"/>
      <c r="K43" s="43"/>
      <c r="L43" s="105" t="s">
        <v>33</v>
      </c>
      <c r="M43" s="104"/>
      <c r="N43" s="53" t="s">
        <v>197</v>
      </c>
      <c r="O43" s="41"/>
      <c r="P43" s="194" t="s">
        <v>198</v>
      </c>
      <c r="Q43" s="104"/>
      <c r="R43" s="54" t="s">
        <v>199</v>
      </c>
      <c r="S43" s="41"/>
      <c r="T43" s="194" t="s">
        <v>200</v>
      </c>
      <c r="U43" s="107"/>
      <c r="V43" s="102" t="s">
        <v>201</v>
      </c>
      <c r="W43" s="41"/>
      <c r="X43" s="53" t="s">
        <v>202</v>
      </c>
      <c r="Y43" s="41"/>
      <c r="Z43" s="104" t="s">
        <v>34</v>
      </c>
      <c r="AA43" s="41"/>
      <c r="AB43" s="41"/>
      <c r="AC43" s="195"/>
      <c r="AD43" s="200">
        <f t="shared" si="8"/>
        <v>24</v>
      </c>
      <c r="AE43" s="68">
        <v>24</v>
      </c>
      <c r="AF43" s="23">
        <f t="shared" si="1"/>
        <v>48</v>
      </c>
      <c r="AG43" s="201" t="s">
        <v>194</v>
      </c>
      <c r="AH43" s="296" t="s">
        <v>145</v>
      </c>
    </row>
    <row r="44" spans="1:34" ht="16.5" thickBot="1" x14ac:dyDescent="0.3">
      <c r="A44" s="184">
        <v>6495</v>
      </c>
      <c r="B44" s="23" t="s">
        <v>89</v>
      </c>
      <c r="C44" s="185" t="s">
        <v>90</v>
      </c>
      <c r="D44" s="17"/>
      <c r="E44" s="16">
        <f>+E43</f>
        <v>31</v>
      </c>
      <c r="F44" s="27">
        <f t="shared" si="0"/>
        <v>48</v>
      </c>
      <c r="G44" s="318"/>
      <c r="H44" s="417"/>
      <c r="I44" s="43"/>
      <c r="J44" s="43"/>
      <c r="K44" s="43"/>
      <c r="L44" s="105"/>
      <c r="M44" s="104" t="s">
        <v>33</v>
      </c>
      <c r="N44" s="41"/>
      <c r="O44" s="53" t="s">
        <v>197</v>
      </c>
      <c r="P44" s="195"/>
      <c r="Q44" s="194" t="s">
        <v>198</v>
      </c>
      <c r="R44" s="42"/>
      <c r="S44" s="54" t="s">
        <v>199</v>
      </c>
      <c r="T44" s="195"/>
      <c r="U44" s="194" t="s">
        <v>200</v>
      </c>
      <c r="V44" s="104"/>
      <c r="W44" s="102" t="s">
        <v>201</v>
      </c>
      <c r="X44" s="41"/>
      <c r="Y44" s="53" t="s">
        <v>202</v>
      </c>
      <c r="Z44" s="104"/>
      <c r="AA44" s="41" t="s">
        <v>34</v>
      </c>
      <c r="AB44" s="41"/>
      <c r="AC44" s="195"/>
      <c r="AD44" s="200">
        <f t="shared" si="8"/>
        <v>24</v>
      </c>
      <c r="AE44" s="68">
        <v>24</v>
      </c>
      <c r="AF44" s="23">
        <f t="shared" si="1"/>
        <v>48</v>
      </c>
      <c r="AG44" s="201" t="s">
        <v>143</v>
      </c>
      <c r="AH44" s="296" t="s">
        <v>145</v>
      </c>
    </row>
    <row r="45" spans="1:34" ht="46.5" thickBot="1" x14ac:dyDescent="0.3">
      <c r="A45" s="184">
        <v>6495</v>
      </c>
      <c r="B45" s="23" t="s">
        <v>170</v>
      </c>
      <c r="C45" s="185" t="s">
        <v>169</v>
      </c>
      <c r="D45" s="17"/>
      <c r="E45" s="16">
        <f>+E44</f>
        <v>31</v>
      </c>
      <c r="F45" s="27">
        <f t="shared" si="0"/>
        <v>48</v>
      </c>
      <c r="G45" s="263"/>
      <c r="H45" s="417"/>
      <c r="I45" s="43"/>
      <c r="J45" s="43"/>
      <c r="K45" s="43"/>
      <c r="L45" s="105"/>
      <c r="M45" s="104" t="s">
        <v>33</v>
      </c>
      <c r="N45" s="41"/>
      <c r="O45" s="53" t="s">
        <v>197</v>
      </c>
      <c r="P45" s="195"/>
      <c r="Q45" s="194" t="s">
        <v>198</v>
      </c>
      <c r="R45" s="42"/>
      <c r="S45" s="54" t="s">
        <v>199</v>
      </c>
      <c r="T45" s="195"/>
      <c r="U45" s="194" t="s">
        <v>200</v>
      </c>
      <c r="V45" s="104"/>
      <c r="W45" s="102" t="s">
        <v>201</v>
      </c>
      <c r="X45" s="41"/>
      <c r="Y45" s="53" t="s">
        <v>202</v>
      </c>
      <c r="Z45" s="104"/>
      <c r="AA45" s="41" t="s">
        <v>34</v>
      </c>
      <c r="AB45" s="41"/>
      <c r="AC45" s="195"/>
      <c r="AD45" s="200">
        <f t="shared" si="8"/>
        <v>24</v>
      </c>
      <c r="AE45" s="68">
        <v>24</v>
      </c>
      <c r="AF45" s="23">
        <f t="shared" si="1"/>
        <v>48</v>
      </c>
      <c r="AG45" s="201" t="s">
        <v>193</v>
      </c>
      <c r="AH45" s="296" t="s">
        <v>145</v>
      </c>
    </row>
    <row r="46" spans="1:34" ht="16.5" thickBot="1" x14ac:dyDescent="0.3">
      <c r="A46" s="186">
        <v>6495</v>
      </c>
      <c r="B46" s="420" t="s">
        <v>91</v>
      </c>
      <c r="C46" s="151" t="s">
        <v>92</v>
      </c>
      <c r="D46" s="427"/>
      <c r="E46" s="16">
        <f>+E45</f>
        <v>31</v>
      </c>
      <c r="F46" s="74">
        <f t="shared" si="0"/>
        <v>48</v>
      </c>
      <c r="G46" s="318"/>
      <c r="H46" s="509"/>
      <c r="I46" s="401"/>
      <c r="J46" s="401"/>
      <c r="K46" s="401"/>
      <c r="L46" s="111"/>
      <c r="M46" s="109" t="s">
        <v>33</v>
      </c>
      <c r="N46" s="110"/>
      <c r="O46" s="53" t="s">
        <v>197</v>
      </c>
      <c r="P46" s="205"/>
      <c r="Q46" s="194" t="s">
        <v>198</v>
      </c>
      <c r="R46" s="507"/>
      <c r="S46" s="54" t="s">
        <v>199</v>
      </c>
      <c r="T46" s="205"/>
      <c r="U46" s="194" t="s">
        <v>200</v>
      </c>
      <c r="V46" s="109"/>
      <c r="W46" s="102" t="s">
        <v>201</v>
      </c>
      <c r="X46" s="110"/>
      <c r="Y46" s="53" t="s">
        <v>202</v>
      </c>
      <c r="Z46" s="109"/>
      <c r="AA46" s="110" t="s">
        <v>34</v>
      </c>
      <c r="AB46" s="110"/>
      <c r="AC46" s="205"/>
      <c r="AD46" s="202">
        <f t="shared" si="8"/>
        <v>24</v>
      </c>
      <c r="AE46" s="69">
        <v>24</v>
      </c>
      <c r="AF46" s="64">
        <f t="shared" si="1"/>
        <v>48</v>
      </c>
      <c r="AG46" s="170" t="s">
        <v>194</v>
      </c>
      <c r="AH46" s="296" t="s">
        <v>145</v>
      </c>
    </row>
    <row r="47" spans="1:34" ht="30.75" thickBot="1" x14ac:dyDescent="0.3">
      <c r="A47" s="182">
        <v>7495</v>
      </c>
      <c r="B47" s="57" t="s">
        <v>93</v>
      </c>
      <c r="C47" s="183" t="s">
        <v>94</v>
      </c>
      <c r="D47" s="421"/>
      <c r="E47" s="66">
        <v>16</v>
      </c>
      <c r="F47" s="52">
        <f t="shared" si="0"/>
        <v>48</v>
      </c>
      <c r="G47" s="315"/>
      <c r="H47" s="416"/>
      <c r="I47" s="55"/>
      <c r="J47" s="55"/>
      <c r="K47" s="55"/>
      <c r="L47" s="103" t="s">
        <v>33</v>
      </c>
      <c r="M47" s="102"/>
      <c r="N47" s="53" t="s">
        <v>197</v>
      </c>
      <c r="O47" s="53"/>
      <c r="P47" s="194" t="s">
        <v>198</v>
      </c>
      <c r="Q47" s="102"/>
      <c r="R47" s="54" t="s">
        <v>199</v>
      </c>
      <c r="S47" s="53"/>
      <c r="T47" s="194" t="s">
        <v>200</v>
      </c>
      <c r="U47" s="106"/>
      <c r="V47" s="102" t="s">
        <v>201</v>
      </c>
      <c r="W47" s="53"/>
      <c r="X47" s="53" t="s">
        <v>202</v>
      </c>
      <c r="Y47" s="103"/>
      <c r="Z47" s="102" t="s">
        <v>34</v>
      </c>
      <c r="AA47" s="53"/>
      <c r="AB47" s="53"/>
      <c r="AC47" s="194"/>
      <c r="AD47" s="214">
        <f t="shared" si="8"/>
        <v>24</v>
      </c>
      <c r="AE47" s="57">
        <v>24</v>
      </c>
      <c r="AF47" s="57">
        <f t="shared" si="1"/>
        <v>48</v>
      </c>
      <c r="AG47" s="58" t="s">
        <v>143</v>
      </c>
      <c r="AH47" s="296" t="s">
        <v>145</v>
      </c>
    </row>
    <row r="48" spans="1:34" ht="30.75" thickBot="1" x14ac:dyDescent="0.3">
      <c r="A48" s="184">
        <v>7495</v>
      </c>
      <c r="B48" s="23" t="s">
        <v>95</v>
      </c>
      <c r="C48" s="185" t="s">
        <v>96</v>
      </c>
      <c r="D48" s="17"/>
      <c r="E48" s="16">
        <f>+E47</f>
        <v>16</v>
      </c>
      <c r="F48" s="27">
        <f t="shared" si="0"/>
        <v>48</v>
      </c>
      <c r="G48" s="316"/>
      <c r="H48" s="417"/>
      <c r="I48" s="43"/>
      <c r="J48" s="43"/>
      <c r="K48" s="43"/>
      <c r="L48" s="105" t="s">
        <v>33</v>
      </c>
      <c r="M48" s="104"/>
      <c r="N48" s="53" t="s">
        <v>197</v>
      </c>
      <c r="O48" s="41"/>
      <c r="P48" s="194" t="s">
        <v>198</v>
      </c>
      <c r="Q48" s="104"/>
      <c r="R48" s="54" t="s">
        <v>199</v>
      </c>
      <c r="S48" s="41"/>
      <c r="T48" s="194" t="s">
        <v>200</v>
      </c>
      <c r="U48" s="107"/>
      <c r="V48" s="102" t="s">
        <v>201</v>
      </c>
      <c r="W48" s="41"/>
      <c r="X48" s="53" t="s">
        <v>202</v>
      </c>
      <c r="Y48" s="105"/>
      <c r="Z48" s="104" t="s">
        <v>34</v>
      </c>
      <c r="AA48" s="41"/>
      <c r="AB48" s="41"/>
      <c r="AC48" s="195"/>
      <c r="AD48" s="215">
        <f t="shared" si="8"/>
        <v>24</v>
      </c>
      <c r="AE48" s="23">
        <v>24</v>
      </c>
      <c r="AF48" s="23">
        <f t="shared" si="1"/>
        <v>48</v>
      </c>
      <c r="AG48" s="60" t="s">
        <v>193</v>
      </c>
      <c r="AH48" s="296" t="s">
        <v>145</v>
      </c>
    </row>
    <row r="49" spans="1:34" ht="16.5" thickBot="1" x14ac:dyDescent="0.3">
      <c r="A49" s="184">
        <v>7495</v>
      </c>
      <c r="B49" s="27" t="s">
        <v>102</v>
      </c>
      <c r="C49" s="185" t="s">
        <v>103</v>
      </c>
      <c r="D49" s="256"/>
      <c r="E49" s="16">
        <f>+E48</f>
        <v>16</v>
      </c>
      <c r="F49" s="27">
        <f t="shared" si="0"/>
        <v>38</v>
      </c>
      <c r="G49" s="263"/>
      <c r="H49" s="417"/>
      <c r="I49" s="43"/>
      <c r="J49" s="43"/>
      <c r="K49" s="43"/>
      <c r="L49" s="105" t="s">
        <v>33</v>
      </c>
      <c r="M49" s="104"/>
      <c r="N49" s="53" t="s">
        <v>197</v>
      </c>
      <c r="O49" s="41"/>
      <c r="P49" s="194" t="s">
        <v>198</v>
      </c>
      <c r="Q49" s="104"/>
      <c r="R49" s="54" t="s">
        <v>199</v>
      </c>
      <c r="S49" s="41"/>
      <c r="T49" s="194" t="s">
        <v>200</v>
      </c>
      <c r="U49" s="107"/>
      <c r="V49" s="102" t="s">
        <v>201</v>
      </c>
      <c r="W49" s="41"/>
      <c r="X49" s="53" t="s">
        <v>202</v>
      </c>
      <c r="Y49" s="105"/>
      <c r="Z49" s="104" t="s">
        <v>34</v>
      </c>
      <c r="AA49" s="41"/>
      <c r="AB49" s="41"/>
      <c r="AC49" s="195"/>
      <c r="AD49" s="215">
        <f>(COUNTA(H49:AC49)*2)</f>
        <v>16</v>
      </c>
      <c r="AE49" s="23">
        <v>22</v>
      </c>
      <c r="AF49" s="23">
        <f t="shared" si="1"/>
        <v>38</v>
      </c>
      <c r="AG49" s="60" t="s">
        <v>195</v>
      </c>
      <c r="AH49" s="296" t="s">
        <v>145</v>
      </c>
    </row>
    <row r="50" spans="1:34" ht="16.5" thickBot="1" x14ac:dyDescent="0.3">
      <c r="A50" s="184">
        <v>7495</v>
      </c>
      <c r="B50" s="23" t="s">
        <v>99</v>
      </c>
      <c r="C50" s="185" t="s">
        <v>100</v>
      </c>
      <c r="D50" s="77"/>
      <c r="E50" s="16">
        <f>+E49</f>
        <v>16</v>
      </c>
      <c r="F50" s="27">
        <f t="shared" si="0"/>
        <v>48</v>
      </c>
      <c r="G50" s="318"/>
      <c r="H50" s="417"/>
      <c r="I50" s="43"/>
      <c r="J50" s="43"/>
      <c r="K50" s="43"/>
      <c r="L50" s="105"/>
      <c r="M50" s="104" t="s">
        <v>33</v>
      </c>
      <c r="N50" s="41"/>
      <c r="O50" s="53" t="s">
        <v>197</v>
      </c>
      <c r="P50" s="195"/>
      <c r="Q50" s="194" t="s">
        <v>198</v>
      </c>
      <c r="R50" s="42"/>
      <c r="S50" s="54" t="s">
        <v>199</v>
      </c>
      <c r="T50" s="195"/>
      <c r="U50" s="194" t="s">
        <v>200</v>
      </c>
      <c r="V50" s="104"/>
      <c r="W50" s="102" t="s">
        <v>201</v>
      </c>
      <c r="X50" s="41"/>
      <c r="Y50" s="53" t="s">
        <v>202</v>
      </c>
      <c r="Z50" s="104"/>
      <c r="AA50" s="41" t="s">
        <v>34</v>
      </c>
      <c r="AB50" s="41"/>
      <c r="AC50" s="195"/>
      <c r="AD50" s="215">
        <f t="shared" ref="AD50:AD57" si="9">(COUNTA(H50:AC50)*3)</f>
        <v>24</v>
      </c>
      <c r="AE50" s="23">
        <v>24</v>
      </c>
      <c r="AF50" s="23">
        <f t="shared" si="1"/>
        <v>48</v>
      </c>
      <c r="AG50" s="60" t="s">
        <v>143</v>
      </c>
      <c r="AH50" s="296" t="s">
        <v>145</v>
      </c>
    </row>
    <row r="51" spans="1:34" ht="16.5" thickBot="1" x14ac:dyDescent="0.3">
      <c r="A51" s="184">
        <v>7495</v>
      </c>
      <c r="B51" s="23" t="s">
        <v>97</v>
      </c>
      <c r="C51" s="185" t="s">
        <v>98</v>
      </c>
      <c r="D51" s="17"/>
      <c r="E51" s="16">
        <f>+E50</f>
        <v>16</v>
      </c>
      <c r="F51" s="27">
        <f t="shared" si="0"/>
        <v>48</v>
      </c>
      <c r="G51" s="316"/>
      <c r="H51" s="417"/>
      <c r="I51" s="43"/>
      <c r="J51" s="43"/>
      <c r="K51" s="43"/>
      <c r="L51" s="105"/>
      <c r="M51" s="104" t="s">
        <v>33</v>
      </c>
      <c r="N51" s="41"/>
      <c r="O51" s="53" t="s">
        <v>197</v>
      </c>
      <c r="P51" s="195"/>
      <c r="Q51" s="194" t="s">
        <v>198</v>
      </c>
      <c r="R51" s="42"/>
      <c r="S51" s="54" t="s">
        <v>199</v>
      </c>
      <c r="T51" s="195"/>
      <c r="U51" s="194" t="s">
        <v>200</v>
      </c>
      <c r="V51" s="104"/>
      <c r="W51" s="102" t="s">
        <v>201</v>
      </c>
      <c r="X51" s="41"/>
      <c r="Y51" s="53" t="s">
        <v>202</v>
      </c>
      <c r="Z51" s="104"/>
      <c r="AA51" s="41" t="s">
        <v>34</v>
      </c>
      <c r="AB51" s="41"/>
      <c r="AC51" s="195"/>
      <c r="AD51" s="215">
        <f t="shared" si="9"/>
        <v>24</v>
      </c>
      <c r="AE51" s="23">
        <v>24</v>
      </c>
      <c r="AF51" s="23">
        <f t="shared" si="1"/>
        <v>48</v>
      </c>
      <c r="AG51" s="60" t="s">
        <v>193</v>
      </c>
      <c r="AH51" s="296" t="s">
        <v>145</v>
      </c>
    </row>
    <row r="52" spans="1:34" ht="46.5" thickBot="1" x14ac:dyDescent="0.3">
      <c r="A52" s="186">
        <v>7495</v>
      </c>
      <c r="B52" s="119" t="s">
        <v>101</v>
      </c>
      <c r="C52" s="151" t="s">
        <v>149</v>
      </c>
      <c r="D52" s="17"/>
      <c r="E52" s="16">
        <f>+E51</f>
        <v>16</v>
      </c>
      <c r="F52" s="74">
        <f t="shared" si="0"/>
        <v>48</v>
      </c>
      <c r="G52" s="264"/>
      <c r="H52" s="509"/>
      <c r="I52" s="401"/>
      <c r="J52" s="401"/>
      <c r="K52" s="401"/>
      <c r="L52" s="111"/>
      <c r="M52" s="109" t="s">
        <v>33</v>
      </c>
      <c r="N52" s="110"/>
      <c r="O52" s="53" t="s">
        <v>197</v>
      </c>
      <c r="P52" s="205"/>
      <c r="Q52" s="194" t="s">
        <v>198</v>
      </c>
      <c r="R52" s="507"/>
      <c r="S52" s="54" t="s">
        <v>199</v>
      </c>
      <c r="T52" s="205"/>
      <c r="U52" s="194" t="s">
        <v>200</v>
      </c>
      <c r="V52" s="190"/>
      <c r="W52" s="102" t="s">
        <v>201</v>
      </c>
      <c r="X52" s="191"/>
      <c r="Y52" s="53" t="s">
        <v>202</v>
      </c>
      <c r="Z52" s="109"/>
      <c r="AA52" s="110" t="s">
        <v>34</v>
      </c>
      <c r="AB52" s="110"/>
      <c r="AC52" s="205"/>
      <c r="AD52" s="216">
        <f t="shared" si="9"/>
        <v>24</v>
      </c>
      <c r="AE52" s="64">
        <v>24</v>
      </c>
      <c r="AF52" s="64">
        <f t="shared" si="1"/>
        <v>48</v>
      </c>
      <c r="AG52" s="65" t="s">
        <v>194</v>
      </c>
      <c r="AH52" s="296" t="s">
        <v>145</v>
      </c>
    </row>
    <row r="53" spans="1:34" ht="16.5" thickBot="1" x14ac:dyDescent="0.3">
      <c r="A53" s="182">
        <v>8495</v>
      </c>
      <c r="B53" s="57" t="s">
        <v>104</v>
      </c>
      <c r="C53" s="183" t="s">
        <v>105</v>
      </c>
      <c r="D53" s="51"/>
      <c r="E53" s="66">
        <v>17</v>
      </c>
      <c r="F53" s="52">
        <f>+AF53</f>
        <v>48</v>
      </c>
      <c r="G53" s="313"/>
      <c r="H53" s="510"/>
      <c r="I53" s="55"/>
      <c r="J53" s="55"/>
      <c r="K53" s="55"/>
      <c r="L53" s="194" t="s">
        <v>33</v>
      </c>
      <c r="M53" s="102"/>
      <c r="N53" s="53" t="s">
        <v>197</v>
      </c>
      <c r="O53" s="53"/>
      <c r="P53" s="194" t="s">
        <v>198</v>
      </c>
      <c r="Q53" s="102"/>
      <c r="R53" s="54" t="s">
        <v>199</v>
      </c>
      <c r="S53" s="53"/>
      <c r="T53" s="194" t="s">
        <v>200</v>
      </c>
      <c r="U53" s="153"/>
      <c r="V53" s="102" t="s">
        <v>201</v>
      </c>
      <c r="W53" s="53"/>
      <c r="X53" s="53" t="s">
        <v>202</v>
      </c>
      <c r="Y53" s="320"/>
      <c r="Z53" s="217" t="s">
        <v>34</v>
      </c>
      <c r="AA53" s="53"/>
      <c r="AB53" s="53"/>
      <c r="AC53" s="194"/>
      <c r="AD53" s="208">
        <f t="shared" si="9"/>
        <v>24</v>
      </c>
      <c r="AE53" s="67">
        <v>24</v>
      </c>
      <c r="AF53" s="57">
        <f>SUM(AD53+AE53)</f>
        <v>48</v>
      </c>
      <c r="AG53" s="209" t="s">
        <v>143</v>
      </c>
      <c r="AH53" s="296" t="s">
        <v>146</v>
      </c>
    </row>
    <row r="54" spans="1:34" ht="16.5" thickBot="1" x14ac:dyDescent="0.3">
      <c r="A54" s="184">
        <v>8495</v>
      </c>
      <c r="B54" s="27" t="s">
        <v>113</v>
      </c>
      <c r="C54" s="185" t="s">
        <v>114</v>
      </c>
      <c r="D54" s="73"/>
      <c r="E54" s="16">
        <f>+E53</f>
        <v>17</v>
      </c>
      <c r="F54" s="27">
        <f t="shared" si="0"/>
        <v>48</v>
      </c>
      <c r="G54" s="316"/>
      <c r="H54" s="417"/>
      <c r="I54" s="43"/>
      <c r="J54" s="43"/>
      <c r="K54" s="43"/>
      <c r="L54" s="195" t="s">
        <v>33</v>
      </c>
      <c r="M54" s="104"/>
      <c r="N54" s="53" t="s">
        <v>197</v>
      </c>
      <c r="O54" s="41"/>
      <c r="P54" s="194" t="s">
        <v>198</v>
      </c>
      <c r="Q54" s="104"/>
      <c r="R54" s="54" t="s">
        <v>199</v>
      </c>
      <c r="S54" s="41"/>
      <c r="T54" s="194" t="s">
        <v>200</v>
      </c>
      <c r="U54" s="154"/>
      <c r="V54" s="102" t="s">
        <v>201</v>
      </c>
      <c r="W54" s="41"/>
      <c r="X54" s="53" t="s">
        <v>202</v>
      </c>
      <c r="Y54" s="323"/>
      <c r="Z54" s="218" t="s">
        <v>34</v>
      </c>
      <c r="AA54" s="41"/>
      <c r="AB54" s="41"/>
      <c r="AC54" s="195"/>
      <c r="AD54" s="200">
        <f t="shared" si="9"/>
        <v>24</v>
      </c>
      <c r="AE54" s="68">
        <v>24</v>
      </c>
      <c r="AF54" s="23">
        <f t="shared" si="1"/>
        <v>48</v>
      </c>
      <c r="AG54" s="201" t="s">
        <v>193</v>
      </c>
      <c r="AH54" s="296" t="s">
        <v>145</v>
      </c>
    </row>
    <row r="55" spans="1:34" ht="46.5" thickBot="1" x14ac:dyDescent="0.3">
      <c r="A55" s="184">
        <v>8495</v>
      </c>
      <c r="B55" s="27" t="s">
        <v>106</v>
      </c>
      <c r="C55" s="185" t="s">
        <v>148</v>
      </c>
      <c r="D55" s="17"/>
      <c r="E55" s="16">
        <f t="shared" ref="E55:E58" si="10">+E54</f>
        <v>17</v>
      </c>
      <c r="F55" s="27">
        <f t="shared" si="0"/>
        <v>48</v>
      </c>
      <c r="G55" s="263"/>
      <c r="H55" s="417"/>
      <c r="I55" s="43"/>
      <c r="J55" s="43"/>
      <c r="K55" s="43"/>
      <c r="L55" s="195" t="s">
        <v>33</v>
      </c>
      <c r="M55" s="104"/>
      <c r="N55" s="53" t="s">
        <v>197</v>
      </c>
      <c r="O55" s="41"/>
      <c r="P55" s="194" t="s">
        <v>198</v>
      </c>
      <c r="Q55" s="104"/>
      <c r="R55" s="54" t="s">
        <v>199</v>
      </c>
      <c r="S55" s="41"/>
      <c r="T55" s="194" t="s">
        <v>200</v>
      </c>
      <c r="U55" s="195"/>
      <c r="V55" s="102" t="s">
        <v>201</v>
      </c>
      <c r="W55" s="41"/>
      <c r="X55" s="53" t="s">
        <v>202</v>
      </c>
      <c r="Y55" s="105"/>
      <c r="Z55" s="218" t="s">
        <v>34</v>
      </c>
      <c r="AA55" s="41"/>
      <c r="AB55" s="41"/>
      <c r="AC55" s="195"/>
      <c r="AD55" s="200">
        <f t="shared" si="9"/>
        <v>24</v>
      </c>
      <c r="AE55" s="68">
        <v>24</v>
      </c>
      <c r="AF55" s="23">
        <f t="shared" si="1"/>
        <v>48</v>
      </c>
      <c r="AG55" s="201" t="s">
        <v>194</v>
      </c>
      <c r="AH55" s="296" t="s">
        <v>145</v>
      </c>
    </row>
    <row r="56" spans="1:34" ht="16.5" thickBot="1" x14ac:dyDescent="0.3">
      <c r="A56" s="184">
        <v>8495</v>
      </c>
      <c r="B56" s="23" t="s">
        <v>107</v>
      </c>
      <c r="C56" s="185" t="s">
        <v>108</v>
      </c>
      <c r="D56" s="17"/>
      <c r="E56" s="16">
        <f t="shared" si="10"/>
        <v>17</v>
      </c>
      <c r="F56" s="27">
        <f t="shared" si="0"/>
        <v>48</v>
      </c>
      <c r="G56" s="263"/>
      <c r="H56" s="417"/>
      <c r="I56" s="43"/>
      <c r="J56" s="43"/>
      <c r="K56" s="43"/>
      <c r="L56" s="195"/>
      <c r="M56" s="104" t="s">
        <v>33</v>
      </c>
      <c r="N56" s="41"/>
      <c r="O56" s="53" t="s">
        <v>197</v>
      </c>
      <c r="P56" s="195"/>
      <c r="Q56" s="194" t="s">
        <v>198</v>
      </c>
      <c r="R56" s="42"/>
      <c r="S56" s="54" t="s">
        <v>199</v>
      </c>
      <c r="T56" s="195"/>
      <c r="U56" s="194" t="s">
        <v>200</v>
      </c>
      <c r="V56" s="104"/>
      <c r="W56" s="102" t="s">
        <v>201</v>
      </c>
      <c r="X56" s="41"/>
      <c r="Y56" s="53" t="s">
        <v>202</v>
      </c>
      <c r="Z56" s="218"/>
      <c r="AA56" s="41" t="s">
        <v>34</v>
      </c>
      <c r="AB56" s="41"/>
      <c r="AC56" s="195"/>
      <c r="AD56" s="200">
        <f t="shared" si="9"/>
        <v>24</v>
      </c>
      <c r="AE56" s="68">
        <v>24</v>
      </c>
      <c r="AF56" s="23">
        <f t="shared" si="1"/>
        <v>48</v>
      </c>
      <c r="AG56" s="201" t="s">
        <v>143</v>
      </c>
      <c r="AH56" s="296" t="s">
        <v>151</v>
      </c>
    </row>
    <row r="57" spans="1:34" ht="30.75" thickBot="1" x14ac:dyDescent="0.3">
      <c r="A57" s="184">
        <v>8495</v>
      </c>
      <c r="B57" s="23" t="s">
        <v>111</v>
      </c>
      <c r="C57" s="185" t="s">
        <v>112</v>
      </c>
      <c r="D57" s="187"/>
      <c r="E57" s="16">
        <f t="shared" si="10"/>
        <v>17</v>
      </c>
      <c r="F57" s="27">
        <f t="shared" si="0"/>
        <v>48</v>
      </c>
      <c r="G57" s="314"/>
      <c r="H57" s="417"/>
      <c r="I57" s="43"/>
      <c r="J57" s="43"/>
      <c r="K57" s="43"/>
      <c r="L57" s="195"/>
      <c r="M57" s="104" t="s">
        <v>33</v>
      </c>
      <c r="N57" s="41"/>
      <c r="O57" s="53" t="s">
        <v>197</v>
      </c>
      <c r="P57" s="195"/>
      <c r="Q57" s="194" t="s">
        <v>198</v>
      </c>
      <c r="R57" s="42"/>
      <c r="S57" s="54" t="s">
        <v>199</v>
      </c>
      <c r="T57" s="195"/>
      <c r="U57" s="194" t="s">
        <v>200</v>
      </c>
      <c r="V57" s="104"/>
      <c r="W57" s="102" t="s">
        <v>201</v>
      </c>
      <c r="X57" s="41"/>
      <c r="Y57" s="53" t="s">
        <v>202</v>
      </c>
      <c r="Z57" s="218"/>
      <c r="AA57" s="41" t="s">
        <v>34</v>
      </c>
      <c r="AB57" s="41"/>
      <c r="AC57" s="195"/>
      <c r="AD57" s="200">
        <f t="shared" si="9"/>
        <v>24</v>
      </c>
      <c r="AE57" s="68">
        <v>24</v>
      </c>
      <c r="AF57" s="23">
        <f t="shared" si="1"/>
        <v>48</v>
      </c>
      <c r="AG57" s="201" t="s">
        <v>193</v>
      </c>
      <c r="AH57" s="296" t="s">
        <v>145</v>
      </c>
    </row>
    <row r="58" spans="1:34" ht="30.75" thickBot="1" x14ac:dyDescent="0.3">
      <c r="A58" s="186">
        <v>8495</v>
      </c>
      <c r="B58" s="119" t="s">
        <v>109</v>
      </c>
      <c r="C58" s="151" t="s">
        <v>110</v>
      </c>
      <c r="D58" s="77"/>
      <c r="E58" s="16">
        <f t="shared" si="10"/>
        <v>17</v>
      </c>
      <c r="F58" s="74">
        <f t="shared" si="0"/>
        <v>38</v>
      </c>
      <c r="G58" s="264"/>
      <c r="H58" s="203"/>
      <c r="I58" s="204"/>
      <c r="J58" s="204"/>
      <c r="K58" s="204"/>
      <c r="L58" s="196"/>
      <c r="M58" s="190" t="s">
        <v>33</v>
      </c>
      <c r="N58" s="191"/>
      <c r="O58" s="53" t="s">
        <v>197</v>
      </c>
      <c r="P58" s="196"/>
      <c r="Q58" s="194" t="s">
        <v>198</v>
      </c>
      <c r="R58" s="156"/>
      <c r="S58" s="54" t="s">
        <v>199</v>
      </c>
      <c r="T58" s="196"/>
      <c r="U58" s="194" t="s">
        <v>200</v>
      </c>
      <c r="V58" s="190"/>
      <c r="W58" s="102" t="s">
        <v>201</v>
      </c>
      <c r="X58" s="191"/>
      <c r="Y58" s="53" t="s">
        <v>202</v>
      </c>
      <c r="Z58" s="219"/>
      <c r="AA58" s="191" t="s">
        <v>34</v>
      </c>
      <c r="AB58" s="191"/>
      <c r="AC58" s="196"/>
      <c r="AD58" s="202">
        <f>(COUNTA(I58:AC58)*2)</f>
        <v>16</v>
      </c>
      <c r="AE58" s="69">
        <v>22</v>
      </c>
      <c r="AF58" s="64">
        <f t="shared" si="1"/>
        <v>38</v>
      </c>
      <c r="AG58" s="170" t="s">
        <v>195</v>
      </c>
      <c r="AH58" s="296" t="s">
        <v>151</v>
      </c>
    </row>
    <row r="59" spans="1:34" ht="30.75" thickBot="1" x14ac:dyDescent="0.3">
      <c r="A59" s="182">
        <v>9495</v>
      </c>
      <c r="B59" s="57" t="s">
        <v>121</v>
      </c>
      <c r="C59" s="51" t="s">
        <v>122</v>
      </c>
      <c r="D59" s="77"/>
      <c r="E59" s="66">
        <v>30</v>
      </c>
      <c r="F59" s="52">
        <f t="shared" si="0"/>
        <v>48</v>
      </c>
      <c r="G59" s="315"/>
      <c r="H59" s="510"/>
      <c r="I59" s="55"/>
      <c r="J59" s="55"/>
      <c r="K59" s="55"/>
      <c r="L59" s="194" t="s">
        <v>33</v>
      </c>
      <c r="M59" s="102"/>
      <c r="N59" s="53" t="s">
        <v>197</v>
      </c>
      <c r="O59" s="53"/>
      <c r="P59" s="194" t="s">
        <v>198</v>
      </c>
      <c r="Q59" s="102"/>
      <c r="R59" s="54" t="s">
        <v>199</v>
      </c>
      <c r="S59" s="53"/>
      <c r="T59" s="194" t="s">
        <v>200</v>
      </c>
      <c r="U59" s="153"/>
      <c r="V59" s="102" t="s">
        <v>201</v>
      </c>
      <c r="W59" s="53"/>
      <c r="X59" s="53" t="s">
        <v>202</v>
      </c>
      <c r="Y59" s="103"/>
      <c r="Z59" s="217" t="s">
        <v>34</v>
      </c>
      <c r="AA59" s="53"/>
      <c r="AB59" s="53"/>
      <c r="AC59" s="194"/>
      <c r="AD59" s="208">
        <f>(COUNTA(H59:AC59)*3)</f>
        <v>24</v>
      </c>
      <c r="AE59" s="67">
        <v>24</v>
      </c>
      <c r="AF59" s="57">
        <f t="shared" si="1"/>
        <v>48</v>
      </c>
      <c r="AG59" s="209" t="s">
        <v>193</v>
      </c>
      <c r="AH59" s="296" t="s">
        <v>146</v>
      </c>
    </row>
    <row r="60" spans="1:34" ht="16.5" thickBot="1" x14ac:dyDescent="0.3">
      <c r="A60" s="184">
        <v>9495</v>
      </c>
      <c r="B60" s="23" t="s">
        <v>119</v>
      </c>
      <c r="C60" s="17" t="s">
        <v>120</v>
      </c>
      <c r="D60" s="17"/>
      <c r="E60" s="16">
        <f t="shared" ref="E60:E64" si="11">+E59</f>
        <v>30</v>
      </c>
      <c r="F60" s="27">
        <f t="shared" si="0"/>
        <v>48</v>
      </c>
      <c r="G60" s="316"/>
      <c r="H60" s="417"/>
      <c r="I60" s="43"/>
      <c r="J60" s="43"/>
      <c r="K60" s="43"/>
      <c r="L60" s="195" t="s">
        <v>33</v>
      </c>
      <c r="M60" s="104"/>
      <c r="N60" s="53" t="s">
        <v>197</v>
      </c>
      <c r="O60" s="41"/>
      <c r="P60" s="194" t="s">
        <v>198</v>
      </c>
      <c r="Q60" s="104"/>
      <c r="R60" s="54" t="s">
        <v>199</v>
      </c>
      <c r="S60" s="41"/>
      <c r="T60" s="194" t="s">
        <v>200</v>
      </c>
      <c r="U60" s="154"/>
      <c r="V60" s="102" t="s">
        <v>201</v>
      </c>
      <c r="W60" s="41"/>
      <c r="X60" s="53" t="s">
        <v>202</v>
      </c>
      <c r="Y60" s="105"/>
      <c r="Z60" s="218" t="s">
        <v>34</v>
      </c>
      <c r="AA60" s="41"/>
      <c r="AB60" s="41"/>
      <c r="AC60" s="195"/>
      <c r="AD60" s="200">
        <f>(COUNTA(H60:AC60)*3)</f>
        <v>24</v>
      </c>
      <c r="AE60" s="68">
        <v>24</v>
      </c>
      <c r="AF60" s="23">
        <f t="shared" si="1"/>
        <v>48</v>
      </c>
      <c r="AG60" s="201" t="s">
        <v>143</v>
      </c>
      <c r="AH60" s="296" t="s">
        <v>145</v>
      </c>
    </row>
    <row r="61" spans="1:34" ht="45.75" x14ac:dyDescent="0.25">
      <c r="A61" s="184">
        <v>9495</v>
      </c>
      <c r="B61" s="128" t="s">
        <v>129</v>
      </c>
      <c r="C61" s="17" t="s">
        <v>136</v>
      </c>
      <c r="D61" s="77"/>
      <c r="E61" s="16">
        <f>E60</f>
        <v>30</v>
      </c>
      <c r="F61" s="27">
        <f t="shared" si="0"/>
        <v>48</v>
      </c>
      <c r="G61" s="316"/>
      <c r="H61" s="417"/>
      <c r="I61" s="43"/>
      <c r="J61" s="43"/>
      <c r="K61" s="43"/>
      <c r="L61" s="195"/>
      <c r="M61" s="104" t="s">
        <v>33</v>
      </c>
      <c r="N61" s="41"/>
      <c r="O61" s="53" t="s">
        <v>197</v>
      </c>
      <c r="P61" s="195"/>
      <c r="Q61" s="194" t="s">
        <v>198</v>
      </c>
      <c r="R61" s="42"/>
      <c r="S61" s="54" t="s">
        <v>199</v>
      </c>
      <c r="T61" s="195"/>
      <c r="U61" s="194" t="s">
        <v>200</v>
      </c>
      <c r="V61" s="104"/>
      <c r="W61" s="102" t="s">
        <v>201</v>
      </c>
      <c r="X61" s="41"/>
      <c r="Y61" s="53" t="s">
        <v>202</v>
      </c>
      <c r="Z61" s="218"/>
      <c r="AA61" s="41" t="s">
        <v>34</v>
      </c>
      <c r="AB61" s="41"/>
      <c r="AC61" s="195"/>
      <c r="AD61" s="200">
        <f>(COUNTA(H61:AC61)*3)</f>
        <v>24</v>
      </c>
      <c r="AE61" s="68">
        <v>24</v>
      </c>
      <c r="AF61" s="23">
        <f t="shared" si="1"/>
        <v>48</v>
      </c>
      <c r="AG61" s="201" t="s">
        <v>193</v>
      </c>
      <c r="AH61" s="296" t="s">
        <v>145</v>
      </c>
    </row>
    <row r="62" spans="1:34" ht="15.75" x14ac:dyDescent="0.25">
      <c r="A62" s="184">
        <v>9495</v>
      </c>
      <c r="B62" s="23" t="s">
        <v>117</v>
      </c>
      <c r="C62" s="17" t="s">
        <v>118</v>
      </c>
      <c r="D62" s="17"/>
      <c r="E62" s="16">
        <f t="shared" si="11"/>
        <v>30</v>
      </c>
      <c r="F62" s="27">
        <f t="shared" si="0"/>
        <v>48</v>
      </c>
      <c r="G62" s="263"/>
      <c r="H62" s="417"/>
      <c r="I62" s="403"/>
      <c r="J62" s="43"/>
      <c r="K62" s="403"/>
      <c r="L62" s="195" t="s">
        <v>33</v>
      </c>
      <c r="M62" s="238"/>
      <c r="N62" s="41"/>
      <c r="O62" s="236"/>
      <c r="P62" s="195"/>
      <c r="Q62" s="238"/>
      <c r="R62" s="42"/>
      <c r="S62" s="236"/>
      <c r="T62" s="237" t="s">
        <v>168</v>
      </c>
      <c r="U62" s="195"/>
      <c r="V62" s="238"/>
      <c r="W62" s="41"/>
      <c r="X62" s="41"/>
      <c r="Y62" s="105" t="s">
        <v>34</v>
      </c>
      <c r="Z62" s="218"/>
      <c r="AA62" s="41"/>
      <c r="AB62" s="41"/>
      <c r="AC62" s="195"/>
      <c r="AD62" s="200">
        <v>24</v>
      </c>
      <c r="AE62" s="68">
        <v>24</v>
      </c>
      <c r="AF62" s="23">
        <f t="shared" si="1"/>
        <v>48</v>
      </c>
      <c r="AG62" s="201" t="s">
        <v>194</v>
      </c>
      <c r="AH62" s="296" t="s">
        <v>146</v>
      </c>
    </row>
    <row r="63" spans="1:34" ht="16.5" thickBot="1" x14ac:dyDescent="0.3">
      <c r="A63" s="184">
        <v>9495</v>
      </c>
      <c r="B63" s="23" t="s">
        <v>115</v>
      </c>
      <c r="C63" s="17" t="s">
        <v>116</v>
      </c>
      <c r="D63" s="187"/>
      <c r="E63" s="16">
        <f t="shared" si="11"/>
        <v>30</v>
      </c>
      <c r="F63" s="27">
        <f t="shared" ref="F63:F111" si="12">+AF63</f>
        <v>0</v>
      </c>
      <c r="G63" s="318"/>
      <c r="H63" s="417"/>
      <c r="I63" s="43"/>
      <c r="J63" s="43"/>
      <c r="K63" s="43"/>
      <c r="L63" s="195" t="s">
        <v>33</v>
      </c>
      <c r="M63" s="104"/>
      <c r="N63" s="41"/>
      <c r="O63" s="41"/>
      <c r="P63" s="195"/>
      <c r="Q63" s="104"/>
      <c r="R63" s="42"/>
      <c r="S63" s="41"/>
      <c r="T63" s="195" t="s">
        <v>168</v>
      </c>
      <c r="U63" s="195"/>
      <c r="V63" s="104"/>
      <c r="W63" s="41"/>
      <c r="X63" s="41"/>
      <c r="Y63" s="105" t="s">
        <v>34</v>
      </c>
      <c r="Z63" s="218"/>
      <c r="AA63" s="41"/>
      <c r="AB63" s="41"/>
      <c r="AC63" s="195"/>
      <c r="AD63" s="200"/>
      <c r="AE63" s="68"/>
      <c r="AF63" s="23"/>
      <c r="AG63" s="201" t="s">
        <v>194</v>
      </c>
      <c r="AH63" s="296" t="s">
        <v>146</v>
      </c>
    </row>
    <row r="64" spans="1:34" ht="46.5" thickBot="1" x14ac:dyDescent="0.3">
      <c r="A64" s="188">
        <v>9495</v>
      </c>
      <c r="B64" s="128" t="s">
        <v>130</v>
      </c>
      <c r="C64" s="17" t="s">
        <v>137</v>
      </c>
      <c r="D64" s="185"/>
      <c r="E64" s="152">
        <f t="shared" si="11"/>
        <v>30</v>
      </c>
      <c r="F64" s="63">
        <f t="shared" si="12"/>
        <v>48</v>
      </c>
      <c r="G64" s="264"/>
      <c r="H64" s="203"/>
      <c r="I64" s="204"/>
      <c r="J64" s="204"/>
      <c r="K64" s="204"/>
      <c r="L64" s="196"/>
      <c r="M64" s="190" t="s">
        <v>33</v>
      </c>
      <c r="N64" s="191"/>
      <c r="O64" s="53" t="s">
        <v>197</v>
      </c>
      <c r="P64" s="196"/>
      <c r="Q64" s="194" t="s">
        <v>198</v>
      </c>
      <c r="R64" s="156"/>
      <c r="S64" s="54" t="s">
        <v>199</v>
      </c>
      <c r="T64" s="196"/>
      <c r="U64" s="194" t="s">
        <v>200</v>
      </c>
      <c r="V64" s="190"/>
      <c r="W64" s="102" t="s">
        <v>201</v>
      </c>
      <c r="X64" s="191"/>
      <c r="Y64" s="53" t="s">
        <v>202</v>
      </c>
      <c r="Z64" s="219"/>
      <c r="AA64" s="191" t="s">
        <v>34</v>
      </c>
      <c r="AB64" s="191"/>
      <c r="AC64" s="196"/>
      <c r="AD64" s="202">
        <f>(COUNTA(H64:AC64)*3)</f>
        <v>24</v>
      </c>
      <c r="AE64" s="69">
        <v>24</v>
      </c>
      <c r="AF64" s="64">
        <f t="shared" ref="AF64:AF111" si="13">SUM(AD64+AE64)</f>
        <v>48</v>
      </c>
      <c r="AG64" s="170" t="s">
        <v>143</v>
      </c>
      <c r="AH64" s="296" t="s">
        <v>145</v>
      </c>
    </row>
    <row r="65" spans="1:34" ht="30" customHeight="1" thickBot="1" x14ac:dyDescent="0.3">
      <c r="A65" s="228">
        <v>10495</v>
      </c>
      <c r="B65" s="57" t="s">
        <v>123</v>
      </c>
      <c r="C65" s="183" t="s">
        <v>124</v>
      </c>
      <c r="D65" s="51"/>
      <c r="E65" s="66">
        <v>15</v>
      </c>
      <c r="F65" s="52">
        <v>0</v>
      </c>
      <c r="G65" s="262"/>
      <c r="H65" s="510"/>
      <c r="I65" s="515"/>
      <c r="J65" s="511"/>
      <c r="K65" s="512"/>
      <c r="L65" s="516"/>
      <c r="M65" s="528" t="s">
        <v>33</v>
      </c>
      <c r="N65" s="618" t="s">
        <v>157</v>
      </c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20"/>
      <c r="AB65" s="53"/>
      <c r="AC65" s="194"/>
      <c r="AD65" s="208">
        <v>0</v>
      </c>
      <c r="AE65" s="67">
        <v>0</v>
      </c>
      <c r="AF65" s="57">
        <f t="shared" si="13"/>
        <v>0</v>
      </c>
      <c r="AG65" s="209" t="s">
        <v>193</v>
      </c>
      <c r="AH65" s="296" t="s">
        <v>146</v>
      </c>
    </row>
    <row r="66" spans="1:34" ht="46.5" thickBot="1" x14ac:dyDescent="0.3">
      <c r="A66" s="184">
        <v>10495</v>
      </c>
      <c r="B66" s="135" t="s">
        <v>141</v>
      </c>
      <c r="C66" s="139" t="s">
        <v>142</v>
      </c>
      <c r="D66" s="73"/>
      <c r="E66" s="16">
        <v>15</v>
      </c>
      <c r="F66" s="27">
        <f t="shared" si="12"/>
        <v>48</v>
      </c>
      <c r="G66" s="317"/>
      <c r="H66" s="517"/>
      <c r="I66" s="204"/>
      <c r="J66" s="404"/>
      <c r="K66" s="204"/>
      <c r="L66" s="253" t="s">
        <v>33</v>
      </c>
      <c r="M66" s="53" t="s">
        <v>197</v>
      </c>
      <c r="N66" s="236"/>
      <c r="O66" s="194" t="s">
        <v>198</v>
      </c>
      <c r="P66" s="237"/>
      <c r="Q66" s="54" t="s">
        <v>199</v>
      </c>
      <c r="R66" s="244"/>
      <c r="S66" s="194" t="s">
        <v>200</v>
      </c>
      <c r="T66" s="195"/>
      <c r="U66" s="102" t="s">
        <v>201</v>
      </c>
      <c r="V66" s="190"/>
      <c r="W66" s="53" t="s">
        <v>202</v>
      </c>
      <c r="X66" s="191"/>
      <c r="Y66" s="192" t="s">
        <v>34</v>
      </c>
      <c r="Z66" s="218"/>
      <c r="AA66" s="41"/>
      <c r="AB66" s="41"/>
      <c r="AC66" s="195"/>
      <c r="AD66" s="200">
        <f>(COUNTA(H66:AC66)*3)</f>
        <v>24</v>
      </c>
      <c r="AE66" s="68">
        <v>24</v>
      </c>
      <c r="AF66" s="23">
        <f t="shared" si="13"/>
        <v>48</v>
      </c>
      <c r="AG66" s="201" t="s">
        <v>143</v>
      </c>
      <c r="AH66" s="296" t="s">
        <v>145</v>
      </c>
    </row>
    <row r="67" spans="1:34" ht="16.5" thickBot="1" x14ac:dyDescent="0.3">
      <c r="A67" s="265"/>
      <c r="B67" s="266"/>
      <c r="C67" s="267"/>
      <c r="D67" s="268"/>
      <c r="E67" s="269"/>
      <c r="F67" s="270"/>
      <c r="G67" s="282"/>
      <c r="H67" s="271"/>
      <c r="I67" s="272"/>
      <c r="J67" s="273"/>
      <c r="K67" s="274"/>
      <c r="L67" s="275"/>
      <c r="M67" s="276"/>
      <c r="N67" s="277"/>
      <c r="O67" s="274"/>
      <c r="P67" s="275"/>
      <c r="Q67" s="276"/>
      <c r="R67" s="505"/>
      <c r="S67" s="274"/>
      <c r="T67" s="280"/>
      <c r="U67" s="278"/>
      <c r="V67" s="276"/>
      <c r="W67" s="274"/>
      <c r="X67" s="274"/>
      <c r="Y67" s="274"/>
      <c r="Z67" s="279"/>
      <c r="AA67" s="274"/>
      <c r="AB67" s="274"/>
      <c r="AC67" s="280"/>
      <c r="AD67" s="281"/>
      <c r="AE67" s="172"/>
      <c r="AF67" s="266"/>
      <c r="AG67" s="173"/>
    </row>
    <row r="68" spans="1:34" s="145" customFormat="1" ht="15.75" x14ac:dyDescent="0.25">
      <c r="A68" s="225"/>
      <c r="B68" s="141"/>
      <c r="C68" s="143"/>
      <c r="D68" s="143"/>
      <c r="E68" s="144"/>
      <c r="F68" s="141"/>
      <c r="G68" s="226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149"/>
      <c r="AE68" s="150"/>
      <c r="AG68" s="141">
        <f>SUM(AF11:AF67)</f>
        <v>2522</v>
      </c>
      <c r="AH68" s="150"/>
    </row>
    <row r="69" spans="1:34" s="145" customFormat="1" ht="15.75" x14ac:dyDescent="0.2">
      <c r="A69" s="585" t="s">
        <v>3</v>
      </c>
      <c r="B69" s="585"/>
      <c r="C69" s="6" t="s">
        <v>139</v>
      </c>
      <c r="D69" s="6"/>
      <c r="E69" s="7"/>
      <c r="F69" s="7"/>
      <c r="G69" s="409" t="s">
        <v>173</v>
      </c>
      <c r="H69" s="166"/>
      <c r="I69" s="8"/>
      <c r="J69" s="8"/>
      <c r="K69" s="9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149"/>
      <c r="AE69" s="150"/>
      <c r="AF69" s="141"/>
      <c r="AG69" s="150"/>
      <c r="AH69" s="150"/>
    </row>
    <row r="70" spans="1:34" s="145" customFormat="1" ht="15.75" x14ac:dyDescent="0.2">
      <c r="A70" s="585" t="s">
        <v>4</v>
      </c>
      <c r="B70" s="585"/>
      <c r="C70" s="11" t="s">
        <v>135</v>
      </c>
      <c r="D70" s="11"/>
      <c r="E70" s="7"/>
      <c r="F70" s="7"/>
      <c r="G70" s="409" t="s">
        <v>163</v>
      </c>
      <c r="H70" s="166"/>
      <c r="I70" s="12"/>
      <c r="J70" s="12"/>
      <c r="K70" s="12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149"/>
      <c r="AE70" s="150"/>
      <c r="AF70" s="141"/>
      <c r="AG70" s="150"/>
      <c r="AH70" s="150"/>
    </row>
    <row r="71" spans="1:34" s="145" customFormat="1" ht="15.75" x14ac:dyDescent="0.2">
      <c r="A71" s="2"/>
      <c r="B71" s="2"/>
      <c r="C71" s="2"/>
      <c r="D71" s="2"/>
      <c r="E71" s="2"/>
      <c r="F71" s="2"/>
      <c r="G71" s="407" t="s">
        <v>161</v>
      </c>
      <c r="H71" s="15"/>
      <c r="I71" s="335"/>
      <c r="J71" s="2"/>
      <c r="K71" s="2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149"/>
      <c r="AE71" s="150"/>
      <c r="AF71" s="141"/>
      <c r="AG71" s="150"/>
      <c r="AH71" s="150"/>
    </row>
    <row r="72" spans="1:34" s="145" customFormat="1" ht="16.5" thickBot="1" x14ac:dyDescent="0.3">
      <c r="A72" s="225"/>
      <c r="B72" s="141"/>
      <c r="C72" s="143"/>
      <c r="D72" s="143"/>
      <c r="E72" s="144"/>
      <c r="F72" s="141"/>
      <c r="G72" s="226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149"/>
      <c r="AE72" s="150"/>
      <c r="AF72" s="141"/>
      <c r="AG72" s="150"/>
      <c r="AH72" s="150"/>
    </row>
    <row r="73" spans="1:34" s="145" customFormat="1" ht="16.5" thickBot="1" x14ac:dyDescent="0.3">
      <c r="A73" s="167"/>
      <c r="B73" s="167"/>
      <c r="C73" s="167"/>
      <c r="D73" s="167"/>
      <c r="E73" s="167"/>
      <c r="F73" s="167"/>
      <c r="G73" s="167"/>
      <c r="H73" s="602" t="s">
        <v>174</v>
      </c>
      <c r="I73" s="603"/>
      <c r="J73" s="603"/>
      <c r="K73" s="603"/>
      <c r="L73" s="603"/>
      <c r="M73" s="604" t="s">
        <v>175</v>
      </c>
      <c r="N73" s="605"/>
      <c r="O73" s="605"/>
      <c r="P73" s="606"/>
      <c r="Q73" s="607" t="s">
        <v>176</v>
      </c>
      <c r="R73" s="608"/>
      <c r="S73" s="608"/>
      <c r="T73" s="608"/>
      <c r="U73" s="609"/>
      <c r="V73" s="610" t="s">
        <v>177</v>
      </c>
      <c r="W73" s="611"/>
      <c r="X73" s="611"/>
      <c r="Y73" s="611"/>
      <c r="Z73" s="615" t="s">
        <v>178</v>
      </c>
      <c r="AA73" s="616"/>
      <c r="AB73" s="616"/>
      <c r="AC73" s="617"/>
      <c r="AD73" s="612" t="s">
        <v>18</v>
      </c>
      <c r="AE73" s="600" t="s">
        <v>19</v>
      </c>
      <c r="AF73" s="600" t="s">
        <v>20</v>
      </c>
      <c r="AG73" s="596" t="s">
        <v>131</v>
      </c>
      <c r="AH73" s="150"/>
    </row>
    <row r="74" spans="1:34" s="145" customFormat="1" ht="15.75" thickBot="1" x14ac:dyDescent="0.25">
      <c r="A74" s="167"/>
      <c r="B74" s="167"/>
      <c r="C74" s="167"/>
      <c r="D74" s="167"/>
      <c r="E74" s="167"/>
      <c r="F74" s="167"/>
      <c r="G74" s="167"/>
      <c r="H74" s="168">
        <v>1</v>
      </c>
      <c r="I74" s="69">
        <v>8</v>
      </c>
      <c r="J74" s="69">
        <v>15</v>
      </c>
      <c r="K74" s="69">
        <v>22</v>
      </c>
      <c r="L74" s="169">
        <v>29</v>
      </c>
      <c r="M74" s="168">
        <v>5</v>
      </c>
      <c r="N74" s="69">
        <v>12</v>
      </c>
      <c r="O74" s="69">
        <v>19</v>
      </c>
      <c r="P74" s="169">
        <v>26</v>
      </c>
      <c r="Q74" s="168">
        <v>3</v>
      </c>
      <c r="R74" s="506">
        <v>10</v>
      </c>
      <c r="S74" s="69">
        <v>17</v>
      </c>
      <c r="T74" s="169">
        <v>24</v>
      </c>
      <c r="U74" s="170">
        <v>31</v>
      </c>
      <c r="V74" s="171">
        <v>7</v>
      </c>
      <c r="W74" s="172">
        <v>14</v>
      </c>
      <c r="X74" s="172">
        <v>21</v>
      </c>
      <c r="Y74" s="172">
        <v>28</v>
      </c>
      <c r="Z74" s="171">
        <v>5</v>
      </c>
      <c r="AA74" s="172">
        <v>12</v>
      </c>
      <c r="AB74" s="172">
        <v>19</v>
      </c>
      <c r="AC74" s="199">
        <v>26</v>
      </c>
      <c r="AD74" s="613"/>
      <c r="AE74" s="601"/>
      <c r="AF74" s="601"/>
      <c r="AG74" s="597"/>
      <c r="AH74" s="150"/>
    </row>
    <row r="75" spans="1:34" s="145" customFormat="1" ht="32.25" thickBot="1" x14ac:dyDescent="0.25">
      <c r="A75" s="174" t="s">
        <v>0</v>
      </c>
      <c r="B75" s="175" t="s">
        <v>5</v>
      </c>
      <c r="C75" s="175" t="s">
        <v>6</v>
      </c>
      <c r="D75" s="175" t="s">
        <v>7</v>
      </c>
      <c r="E75" s="176" t="s">
        <v>8</v>
      </c>
      <c r="F75" s="176" t="s">
        <v>17</v>
      </c>
      <c r="G75" s="176" t="s">
        <v>9</v>
      </c>
      <c r="H75" s="177" t="s">
        <v>15</v>
      </c>
      <c r="I75" s="177" t="s">
        <v>15</v>
      </c>
      <c r="J75" s="177" t="s">
        <v>15</v>
      </c>
      <c r="K75" s="177" t="s">
        <v>15</v>
      </c>
      <c r="L75" s="178" t="s">
        <v>15</v>
      </c>
      <c r="M75" s="179" t="s">
        <v>15</v>
      </c>
      <c r="N75" s="179" t="s">
        <v>15</v>
      </c>
      <c r="O75" s="179" t="s">
        <v>15</v>
      </c>
      <c r="P75" s="193" t="s">
        <v>15</v>
      </c>
      <c r="Q75" s="197" t="s">
        <v>15</v>
      </c>
      <c r="R75" s="179" t="s">
        <v>15</v>
      </c>
      <c r="S75" s="179" t="s">
        <v>15</v>
      </c>
      <c r="T75" s="193" t="s">
        <v>15</v>
      </c>
      <c r="U75" s="198" t="s">
        <v>15</v>
      </c>
      <c r="V75" s="197" t="s">
        <v>15</v>
      </c>
      <c r="W75" s="179" t="s">
        <v>15</v>
      </c>
      <c r="X75" s="179" t="s">
        <v>15</v>
      </c>
      <c r="Y75" s="179" t="s">
        <v>15</v>
      </c>
      <c r="Z75" s="197" t="s">
        <v>15</v>
      </c>
      <c r="AA75" s="181" t="s">
        <v>15</v>
      </c>
      <c r="AB75" s="181" t="s">
        <v>15</v>
      </c>
      <c r="AC75" s="180" t="s">
        <v>15</v>
      </c>
      <c r="AD75" s="613"/>
      <c r="AE75" s="601"/>
      <c r="AF75" s="601"/>
      <c r="AG75" s="597"/>
      <c r="AH75" s="150"/>
    </row>
    <row r="76" spans="1:34" ht="16.5" thickBot="1" x14ac:dyDescent="0.3">
      <c r="A76" s="182" t="s">
        <v>127</v>
      </c>
      <c r="B76" s="57" t="s">
        <v>53</v>
      </c>
      <c r="C76" s="183" t="s">
        <v>54</v>
      </c>
      <c r="D76" s="51"/>
      <c r="E76" s="52">
        <v>19</v>
      </c>
      <c r="F76" s="52">
        <f t="shared" si="12"/>
        <v>48</v>
      </c>
      <c r="G76" s="262"/>
      <c r="H76" s="510"/>
      <c r="I76" s="55"/>
      <c r="J76" s="55"/>
      <c r="K76" s="55"/>
      <c r="L76" s="194" t="s">
        <v>33</v>
      </c>
      <c r="M76" s="102"/>
      <c r="N76" s="53" t="s">
        <v>197</v>
      </c>
      <c r="O76" s="53"/>
      <c r="P76" s="194" t="s">
        <v>198</v>
      </c>
      <c r="Q76" s="102"/>
      <c r="R76" s="54" t="s">
        <v>199</v>
      </c>
      <c r="S76" s="53"/>
      <c r="T76" s="194" t="s">
        <v>200</v>
      </c>
      <c r="U76" s="153"/>
      <c r="V76" s="102" t="s">
        <v>201</v>
      </c>
      <c r="W76" s="53"/>
      <c r="X76" s="53" t="s">
        <v>202</v>
      </c>
      <c r="Y76" s="103"/>
      <c r="Z76" s="217" t="s">
        <v>34</v>
      </c>
      <c r="AA76" s="53"/>
      <c r="AB76" s="53"/>
      <c r="AC76" s="194"/>
      <c r="AD76" s="208">
        <f>(COUNTA(H76:AC76)*3)</f>
        <v>24</v>
      </c>
      <c r="AE76" s="67">
        <v>24</v>
      </c>
      <c r="AF76" s="57">
        <f t="shared" si="13"/>
        <v>48</v>
      </c>
      <c r="AG76" s="209" t="s">
        <v>143</v>
      </c>
      <c r="AH76" s="296" t="s">
        <v>151</v>
      </c>
    </row>
    <row r="77" spans="1:34" ht="16.5" thickBot="1" x14ac:dyDescent="0.3">
      <c r="A77" s="184" t="s">
        <v>127</v>
      </c>
      <c r="B77" s="23" t="s">
        <v>55</v>
      </c>
      <c r="C77" s="185" t="s">
        <v>56</v>
      </c>
      <c r="D77" s="17"/>
      <c r="E77" s="27">
        <f>+E76</f>
        <v>19</v>
      </c>
      <c r="F77" s="27">
        <f t="shared" si="12"/>
        <v>48</v>
      </c>
      <c r="G77" s="318"/>
      <c r="H77" s="417"/>
      <c r="I77" s="43"/>
      <c r="J77" s="43"/>
      <c r="K77" s="43"/>
      <c r="L77" s="195" t="s">
        <v>33</v>
      </c>
      <c r="M77" s="104"/>
      <c r="N77" s="53" t="s">
        <v>197</v>
      </c>
      <c r="O77" s="41"/>
      <c r="P77" s="194" t="s">
        <v>198</v>
      </c>
      <c r="Q77" s="104"/>
      <c r="R77" s="54" t="s">
        <v>199</v>
      </c>
      <c r="S77" s="41"/>
      <c r="T77" s="194" t="s">
        <v>200</v>
      </c>
      <c r="U77" s="154"/>
      <c r="V77" s="102" t="s">
        <v>201</v>
      </c>
      <c r="W77" s="41"/>
      <c r="X77" s="53" t="s">
        <v>202</v>
      </c>
      <c r="Y77" s="105"/>
      <c r="Z77" s="218" t="s">
        <v>34</v>
      </c>
      <c r="AA77" s="41"/>
      <c r="AB77" s="41"/>
      <c r="AC77" s="195"/>
      <c r="AD77" s="200">
        <f>(COUNTA(H77:AC77)*3)</f>
        <v>24</v>
      </c>
      <c r="AE77" s="68">
        <v>24</v>
      </c>
      <c r="AF77" s="23">
        <f t="shared" si="13"/>
        <v>48</v>
      </c>
      <c r="AG77" s="201" t="s">
        <v>193</v>
      </c>
      <c r="AH77" s="296" t="s">
        <v>151</v>
      </c>
    </row>
    <row r="78" spans="1:34" ht="30.75" thickBot="1" x14ac:dyDescent="0.3">
      <c r="A78" s="220" t="s">
        <v>127</v>
      </c>
      <c r="B78" s="27" t="s">
        <v>57</v>
      </c>
      <c r="C78" s="185" t="s">
        <v>126</v>
      </c>
      <c r="D78" s="17"/>
      <c r="E78" s="27">
        <f>+E77</f>
        <v>19</v>
      </c>
      <c r="F78" s="27">
        <f t="shared" si="12"/>
        <v>38</v>
      </c>
      <c r="G78" s="263"/>
      <c r="H78" s="417"/>
      <c r="I78" s="43"/>
      <c r="J78" s="43"/>
      <c r="K78" s="43"/>
      <c r="L78" s="195" t="s">
        <v>33</v>
      </c>
      <c r="M78" s="104"/>
      <c r="N78" s="53" t="s">
        <v>197</v>
      </c>
      <c r="O78" s="41"/>
      <c r="P78" s="194" t="s">
        <v>198</v>
      </c>
      <c r="Q78" s="104"/>
      <c r="R78" s="54" t="s">
        <v>199</v>
      </c>
      <c r="S78" s="41"/>
      <c r="T78" s="194" t="s">
        <v>200</v>
      </c>
      <c r="U78" s="154"/>
      <c r="V78" s="102" t="s">
        <v>201</v>
      </c>
      <c r="W78" s="41"/>
      <c r="X78" s="53" t="s">
        <v>202</v>
      </c>
      <c r="Y78" s="105"/>
      <c r="Z78" s="218" t="s">
        <v>34</v>
      </c>
      <c r="AA78" s="41"/>
      <c r="AB78" s="41"/>
      <c r="AC78" s="195"/>
      <c r="AD78" s="200">
        <f>(COUNTA(H78:AC78)*2)</f>
        <v>16</v>
      </c>
      <c r="AE78" s="68">
        <v>22</v>
      </c>
      <c r="AF78" s="23">
        <f t="shared" si="13"/>
        <v>38</v>
      </c>
      <c r="AG78" s="201" t="s">
        <v>195</v>
      </c>
      <c r="AH78" s="296" t="s">
        <v>151</v>
      </c>
    </row>
    <row r="79" spans="1:34" ht="30.75" thickBot="1" x14ac:dyDescent="0.3">
      <c r="A79" s="184" t="s">
        <v>127</v>
      </c>
      <c r="B79" s="23" t="s">
        <v>47</v>
      </c>
      <c r="C79" s="185" t="s">
        <v>48</v>
      </c>
      <c r="D79" s="17"/>
      <c r="E79" s="27">
        <f>+E78</f>
        <v>19</v>
      </c>
      <c r="F79" s="27">
        <f t="shared" si="12"/>
        <v>48</v>
      </c>
      <c r="G79" s="317"/>
      <c r="H79" s="417"/>
      <c r="I79" s="43"/>
      <c r="J79" s="43"/>
      <c r="K79" s="43"/>
      <c r="L79" s="195"/>
      <c r="M79" s="104" t="s">
        <v>33</v>
      </c>
      <c r="N79" s="41"/>
      <c r="O79" s="53" t="s">
        <v>197</v>
      </c>
      <c r="P79" s="195"/>
      <c r="Q79" s="194" t="s">
        <v>198</v>
      </c>
      <c r="R79" s="42"/>
      <c r="S79" s="54" t="s">
        <v>199</v>
      </c>
      <c r="T79" s="195"/>
      <c r="U79" s="194" t="s">
        <v>200</v>
      </c>
      <c r="V79" s="104"/>
      <c r="W79" s="102" t="s">
        <v>201</v>
      </c>
      <c r="X79" s="41"/>
      <c r="Y79" s="53" t="s">
        <v>202</v>
      </c>
      <c r="Z79" s="218"/>
      <c r="AA79" s="41" t="s">
        <v>34</v>
      </c>
      <c r="AB79" s="41"/>
      <c r="AC79" s="195"/>
      <c r="AD79" s="200">
        <f>(COUNTA(H79:AC79)*3)</f>
        <v>24</v>
      </c>
      <c r="AE79" s="68">
        <v>24</v>
      </c>
      <c r="AF79" s="23">
        <f t="shared" si="13"/>
        <v>48</v>
      </c>
      <c r="AG79" s="201" t="s">
        <v>143</v>
      </c>
      <c r="AH79" s="296" t="s">
        <v>145</v>
      </c>
    </row>
    <row r="80" spans="1:34" ht="16.5" thickBot="1" x14ac:dyDescent="0.3">
      <c r="A80" s="184" t="s">
        <v>127</v>
      </c>
      <c r="B80" s="23" t="s">
        <v>49</v>
      </c>
      <c r="C80" s="17" t="s">
        <v>50</v>
      </c>
      <c r="D80" s="17"/>
      <c r="E80" s="27">
        <f>+E79</f>
        <v>19</v>
      </c>
      <c r="F80" s="27">
        <f t="shared" si="12"/>
        <v>48</v>
      </c>
      <c r="G80" s="318"/>
      <c r="H80" s="417"/>
      <c r="I80" s="43"/>
      <c r="J80" s="43"/>
      <c r="K80" s="43"/>
      <c r="L80" s="195"/>
      <c r="M80" s="104" t="s">
        <v>33</v>
      </c>
      <c r="N80" s="41"/>
      <c r="O80" s="53" t="s">
        <v>197</v>
      </c>
      <c r="P80" s="195"/>
      <c r="Q80" s="194" t="s">
        <v>198</v>
      </c>
      <c r="R80" s="42"/>
      <c r="S80" s="54" t="s">
        <v>199</v>
      </c>
      <c r="T80" s="195"/>
      <c r="U80" s="194" t="s">
        <v>200</v>
      </c>
      <c r="V80" s="104"/>
      <c r="W80" s="102" t="s">
        <v>201</v>
      </c>
      <c r="X80" s="41"/>
      <c r="Y80" s="53" t="s">
        <v>202</v>
      </c>
      <c r="Z80" s="218"/>
      <c r="AA80" s="41" t="s">
        <v>34</v>
      </c>
      <c r="AB80" s="41"/>
      <c r="AC80" s="195"/>
      <c r="AD80" s="200">
        <f>(COUNTA(H80:AC80)*3)</f>
        <v>24</v>
      </c>
      <c r="AE80" s="68">
        <v>24</v>
      </c>
      <c r="AF80" s="23">
        <f t="shared" si="13"/>
        <v>48</v>
      </c>
      <c r="AG80" s="201" t="s">
        <v>194</v>
      </c>
      <c r="AH80" s="296" t="s">
        <v>145</v>
      </c>
    </row>
    <row r="81" spans="1:34" ht="16.5" thickBot="1" x14ac:dyDescent="0.3">
      <c r="A81" s="186" t="s">
        <v>127</v>
      </c>
      <c r="B81" s="119" t="s">
        <v>51</v>
      </c>
      <c r="C81" s="77" t="s">
        <v>52</v>
      </c>
      <c r="D81" s="427"/>
      <c r="E81" s="74">
        <f>+E80</f>
        <v>19</v>
      </c>
      <c r="F81" s="74">
        <f t="shared" si="12"/>
        <v>48</v>
      </c>
      <c r="G81" s="316"/>
      <c r="H81" s="509"/>
      <c r="I81" s="401"/>
      <c r="J81" s="401"/>
      <c r="K81" s="401"/>
      <c r="L81" s="205"/>
      <c r="M81" s="109" t="s">
        <v>33</v>
      </c>
      <c r="N81" s="110"/>
      <c r="O81" s="53" t="s">
        <v>197</v>
      </c>
      <c r="P81" s="205"/>
      <c r="Q81" s="194" t="s">
        <v>198</v>
      </c>
      <c r="R81" s="507"/>
      <c r="S81" s="54" t="s">
        <v>199</v>
      </c>
      <c r="T81" s="205"/>
      <c r="U81" s="194" t="s">
        <v>200</v>
      </c>
      <c r="V81" s="109"/>
      <c r="W81" s="102" t="s">
        <v>201</v>
      </c>
      <c r="X81" s="110"/>
      <c r="Y81" s="53" t="s">
        <v>202</v>
      </c>
      <c r="Z81" s="533"/>
      <c r="AA81" s="110" t="s">
        <v>34</v>
      </c>
      <c r="AB81" s="110"/>
      <c r="AC81" s="205"/>
      <c r="AD81" s="206">
        <f>(COUNTA(H81:AC81)*3)</f>
        <v>24</v>
      </c>
      <c r="AE81" s="82">
        <v>24</v>
      </c>
      <c r="AF81" s="119">
        <f t="shared" si="13"/>
        <v>48</v>
      </c>
      <c r="AG81" s="207" t="s">
        <v>193</v>
      </c>
      <c r="AH81" s="296" t="s">
        <v>147</v>
      </c>
    </row>
    <row r="82" spans="1:34" ht="16.5" thickBot="1" x14ac:dyDescent="0.3">
      <c r="A82" s="182" t="s">
        <v>191</v>
      </c>
      <c r="B82" s="57" t="s">
        <v>53</v>
      </c>
      <c r="C82" s="183" t="s">
        <v>54</v>
      </c>
      <c r="D82" s="17"/>
      <c r="E82" s="52">
        <v>16</v>
      </c>
      <c r="F82" s="52">
        <f t="shared" si="12"/>
        <v>48</v>
      </c>
      <c r="G82" s="262"/>
      <c r="H82" s="522"/>
      <c r="I82" s="523"/>
      <c r="J82" s="523"/>
      <c r="K82" s="523"/>
      <c r="L82" s="194" t="s">
        <v>33</v>
      </c>
      <c r="M82" s="102"/>
      <c r="N82" s="53" t="s">
        <v>197</v>
      </c>
      <c r="O82" s="53"/>
      <c r="P82" s="194" t="s">
        <v>198</v>
      </c>
      <c r="Q82" s="102"/>
      <c r="R82" s="54" t="s">
        <v>199</v>
      </c>
      <c r="S82" s="53"/>
      <c r="T82" s="194" t="s">
        <v>200</v>
      </c>
      <c r="U82" s="103"/>
      <c r="V82" s="102" t="s">
        <v>201</v>
      </c>
      <c r="W82" s="53"/>
      <c r="X82" s="53" t="s">
        <v>202</v>
      </c>
      <c r="Y82" s="103"/>
      <c r="Z82" s="217" t="s">
        <v>34</v>
      </c>
      <c r="AA82" s="53"/>
      <c r="AB82" s="53"/>
      <c r="AC82" s="103"/>
      <c r="AD82" s="530">
        <f>(COUNTA(H82:AC82)*3)</f>
        <v>24</v>
      </c>
      <c r="AE82" s="67">
        <v>24</v>
      </c>
      <c r="AF82" s="57">
        <f t="shared" si="13"/>
        <v>48</v>
      </c>
      <c r="AG82" s="209" t="s">
        <v>143</v>
      </c>
    </row>
    <row r="83" spans="1:34" ht="16.5" thickBot="1" x14ac:dyDescent="0.3">
      <c r="A83" s="184" t="s">
        <v>191</v>
      </c>
      <c r="B83" s="23" t="s">
        <v>55</v>
      </c>
      <c r="C83" s="185" t="s">
        <v>56</v>
      </c>
      <c r="D83" s="17"/>
      <c r="E83" s="27">
        <f>E82</f>
        <v>16</v>
      </c>
      <c r="F83" s="27">
        <f t="shared" si="12"/>
        <v>48</v>
      </c>
      <c r="G83" s="263"/>
      <c r="H83" s="518"/>
      <c r="I83" s="519"/>
      <c r="J83" s="519"/>
      <c r="K83" s="519"/>
      <c r="L83" s="195" t="s">
        <v>33</v>
      </c>
      <c r="M83" s="104"/>
      <c r="N83" s="53" t="s">
        <v>197</v>
      </c>
      <c r="O83" s="41"/>
      <c r="P83" s="194" t="s">
        <v>198</v>
      </c>
      <c r="Q83" s="104"/>
      <c r="R83" s="54" t="s">
        <v>199</v>
      </c>
      <c r="S83" s="41"/>
      <c r="T83" s="194" t="s">
        <v>200</v>
      </c>
      <c r="U83" s="105"/>
      <c r="V83" s="102" t="s">
        <v>201</v>
      </c>
      <c r="W83" s="41"/>
      <c r="X83" s="53" t="s">
        <v>202</v>
      </c>
      <c r="Y83" s="105"/>
      <c r="Z83" s="218" t="s">
        <v>34</v>
      </c>
      <c r="AA83" s="41"/>
      <c r="AB83" s="41"/>
      <c r="AC83" s="105"/>
      <c r="AD83" s="531">
        <f t="shared" ref="AD83:AD87" si="14">(COUNTA(H83:AC83)*3)</f>
        <v>24</v>
      </c>
      <c r="AE83" s="68">
        <v>24</v>
      </c>
      <c r="AF83" s="23">
        <f t="shared" si="13"/>
        <v>48</v>
      </c>
      <c r="AG83" s="201" t="s">
        <v>193</v>
      </c>
    </row>
    <row r="84" spans="1:34" ht="30.75" thickBot="1" x14ac:dyDescent="0.3">
      <c r="A84" s="220" t="s">
        <v>191</v>
      </c>
      <c r="B84" s="27" t="s">
        <v>57</v>
      </c>
      <c r="C84" s="185" t="s">
        <v>126</v>
      </c>
      <c r="D84" s="17"/>
      <c r="E84" s="27">
        <f t="shared" ref="E84:E87" si="15">E83</f>
        <v>16</v>
      </c>
      <c r="F84" s="27">
        <f t="shared" si="12"/>
        <v>38</v>
      </c>
      <c r="G84" s="263"/>
      <c r="H84" s="518"/>
      <c r="I84" s="519"/>
      <c r="J84" s="519"/>
      <c r="K84" s="519"/>
      <c r="L84" s="195" t="s">
        <v>33</v>
      </c>
      <c r="M84" s="104"/>
      <c r="N84" s="53" t="s">
        <v>197</v>
      </c>
      <c r="O84" s="41"/>
      <c r="P84" s="194" t="s">
        <v>198</v>
      </c>
      <c r="Q84" s="104"/>
      <c r="R84" s="54" t="s">
        <v>199</v>
      </c>
      <c r="S84" s="41"/>
      <c r="T84" s="194" t="s">
        <v>200</v>
      </c>
      <c r="U84" s="105"/>
      <c r="V84" s="102" t="s">
        <v>201</v>
      </c>
      <c r="W84" s="41"/>
      <c r="X84" s="53" t="s">
        <v>202</v>
      </c>
      <c r="Y84" s="105"/>
      <c r="Z84" s="218" t="s">
        <v>34</v>
      </c>
      <c r="AA84" s="41"/>
      <c r="AB84" s="41"/>
      <c r="AC84" s="105"/>
      <c r="AD84" s="531">
        <f>(COUNTA(H84:AC84)*2)</f>
        <v>16</v>
      </c>
      <c r="AE84" s="68">
        <v>22</v>
      </c>
      <c r="AF84" s="23">
        <f t="shared" si="13"/>
        <v>38</v>
      </c>
      <c r="AG84" s="201" t="s">
        <v>195</v>
      </c>
    </row>
    <row r="85" spans="1:34" ht="30.75" thickBot="1" x14ac:dyDescent="0.3">
      <c r="A85" s="184" t="s">
        <v>191</v>
      </c>
      <c r="B85" s="23" t="s">
        <v>47</v>
      </c>
      <c r="C85" s="185" t="s">
        <v>48</v>
      </c>
      <c r="D85" s="17"/>
      <c r="E85" s="27">
        <f t="shared" si="15"/>
        <v>16</v>
      </c>
      <c r="F85" s="27">
        <f t="shared" si="12"/>
        <v>48</v>
      </c>
      <c r="G85" s="263"/>
      <c r="H85" s="518"/>
      <c r="I85" s="519"/>
      <c r="J85" s="519"/>
      <c r="K85" s="519"/>
      <c r="L85" s="195"/>
      <c r="M85" s="104" t="s">
        <v>33</v>
      </c>
      <c r="N85" s="41"/>
      <c r="O85" s="53" t="s">
        <v>197</v>
      </c>
      <c r="P85" s="195"/>
      <c r="Q85" s="194" t="s">
        <v>198</v>
      </c>
      <c r="R85" s="42"/>
      <c r="S85" s="54" t="s">
        <v>199</v>
      </c>
      <c r="T85" s="41"/>
      <c r="U85" s="194" t="s">
        <v>200</v>
      </c>
      <c r="V85" s="218"/>
      <c r="W85" s="102" t="s">
        <v>201</v>
      </c>
      <c r="X85" s="41"/>
      <c r="Y85" s="53" t="s">
        <v>202</v>
      </c>
      <c r="Z85" s="218"/>
      <c r="AA85" s="41" t="s">
        <v>34</v>
      </c>
      <c r="AB85" s="41"/>
      <c r="AC85" s="105"/>
      <c r="AD85" s="531">
        <f t="shared" si="14"/>
        <v>24</v>
      </c>
      <c r="AE85" s="68">
        <v>24</v>
      </c>
      <c r="AF85" s="23">
        <f t="shared" si="13"/>
        <v>48</v>
      </c>
      <c r="AG85" s="201" t="s">
        <v>143</v>
      </c>
    </row>
    <row r="86" spans="1:34" ht="16.5" thickBot="1" x14ac:dyDescent="0.3">
      <c r="A86" s="184" t="s">
        <v>191</v>
      </c>
      <c r="B86" s="23" t="s">
        <v>49</v>
      </c>
      <c r="C86" s="17" t="s">
        <v>50</v>
      </c>
      <c r="D86" s="17"/>
      <c r="E86" s="27">
        <f t="shared" si="15"/>
        <v>16</v>
      </c>
      <c r="F86" s="27">
        <f t="shared" si="12"/>
        <v>48</v>
      </c>
      <c r="G86" s="263"/>
      <c r="H86" s="518"/>
      <c r="I86" s="519"/>
      <c r="J86" s="519"/>
      <c r="K86" s="519"/>
      <c r="L86" s="195"/>
      <c r="M86" s="104" t="s">
        <v>33</v>
      </c>
      <c r="N86" s="41"/>
      <c r="O86" s="53" t="s">
        <v>197</v>
      </c>
      <c r="P86" s="195"/>
      <c r="Q86" s="194" t="s">
        <v>198</v>
      </c>
      <c r="R86" s="42"/>
      <c r="S86" s="54" t="s">
        <v>199</v>
      </c>
      <c r="T86" s="41"/>
      <c r="U86" s="194" t="s">
        <v>200</v>
      </c>
      <c r="V86" s="218"/>
      <c r="W86" s="102" t="s">
        <v>201</v>
      </c>
      <c r="X86" s="41"/>
      <c r="Y86" s="53" t="s">
        <v>202</v>
      </c>
      <c r="Z86" s="218"/>
      <c r="AA86" s="41" t="s">
        <v>34</v>
      </c>
      <c r="AB86" s="41"/>
      <c r="AC86" s="105"/>
      <c r="AD86" s="531">
        <f t="shared" si="14"/>
        <v>24</v>
      </c>
      <c r="AE86" s="68">
        <v>24</v>
      </c>
      <c r="AF86" s="23">
        <f t="shared" si="13"/>
        <v>48</v>
      </c>
      <c r="AG86" s="201" t="s">
        <v>194</v>
      </c>
    </row>
    <row r="87" spans="1:34" ht="16.5" thickBot="1" x14ac:dyDescent="0.3">
      <c r="A87" s="188" t="s">
        <v>191</v>
      </c>
      <c r="B87" s="64" t="s">
        <v>51</v>
      </c>
      <c r="C87" s="73" t="s">
        <v>52</v>
      </c>
      <c r="D87" s="210"/>
      <c r="E87" s="63">
        <f t="shared" si="15"/>
        <v>16</v>
      </c>
      <c r="F87" s="63">
        <f t="shared" si="12"/>
        <v>48</v>
      </c>
      <c r="G87" s="264"/>
      <c r="H87" s="524"/>
      <c r="I87" s="525"/>
      <c r="J87" s="525"/>
      <c r="K87" s="525"/>
      <c r="L87" s="196"/>
      <c r="M87" s="190" t="s">
        <v>33</v>
      </c>
      <c r="N87" s="191"/>
      <c r="O87" s="53" t="s">
        <v>197</v>
      </c>
      <c r="P87" s="196"/>
      <c r="Q87" s="194" t="s">
        <v>198</v>
      </c>
      <c r="R87" s="156"/>
      <c r="S87" s="54" t="s">
        <v>199</v>
      </c>
      <c r="T87" s="191"/>
      <c r="U87" s="194" t="s">
        <v>200</v>
      </c>
      <c r="V87" s="219"/>
      <c r="W87" s="102" t="s">
        <v>201</v>
      </c>
      <c r="X87" s="191"/>
      <c r="Y87" s="53" t="s">
        <v>202</v>
      </c>
      <c r="Z87" s="219"/>
      <c r="AA87" s="191" t="s">
        <v>34</v>
      </c>
      <c r="AB87" s="191"/>
      <c r="AC87" s="192"/>
      <c r="AD87" s="532">
        <f t="shared" si="14"/>
        <v>24</v>
      </c>
      <c r="AE87" s="69">
        <v>24</v>
      </c>
      <c r="AF87" s="64">
        <f t="shared" si="13"/>
        <v>48</v>
      </c>
      <c r="AG87" s="170" t="s">
        <v>193</v>
      </c>
    </row>
    <row r="88" spans="1:34" ht="16.5" thickBot="1" x14ac:dyDescent="0.3">
      <c r="A88" s="182" t="s">
        <v>155</v>
      </c>
      <c r="B88" s="57" t="s">
        <v>67</v>
      </c>
      <c r="C88" s="51" t="s">
        <v>68</v>
      </c>
      <c r="D88" s="51"/>
      <c r="E88" s="52">
        <v>37</v>
      </c>
      <c r="F88" s="52">
        <f t="shared" si="12"/>
        <v>48</v>
      </c>
      <c r="G88" s="262"/>
      <c r="H88" s="521"/>
      <c r="I88" s="400"/>
      <c r="J88" s="400"/>
      <c r="K88" s="400"/>
      <c r="L88" s="343" t="s">
        <v>33</v>
      </c>
      <c r="M88" s="261"/>
      <c r="N88" s="53" t="s">
        <v>197</v>
      </c>
      <c r="O88" s="223"/>
      <c r="P88" s="194" t="s">
        <v>198</v>
      </c>
      <c r="Q88" s="261"/>
      <c r="R88" s="54" t="s">
        <v>199</v>
      </c>
      <c r="S88" s="223"/>
      <c r="T88" s="194" t="s">
        <v>200</v>
      </c>
      <c r="U88" s="526"/>
      <c r="V88" s="102" t="s">
        <v>201</v>
      </c>
      <c r="W88" s="53"/>
      <c r="X88" s="53" t="s">
        <v>202</v>
      </c>
      <c r="Y88" s="103"/>
      <c r="Z88" s="527" t="s">
        <v>34</v>
      </c>
      <c r="AA88" s="534"/>
      <c r="AB88" s="534"/>
      <c r="AC88" s="535"/>
      <c r="AD88" s="254">
        <f>(COUNTA(H88:AC88)*3)</f>
        <v>24</v>
      </c>
      <c r="AE88" s="87">
        <v>24</v>
      </c>
      <c r="AF88" s="87">
        <f t="shared" si="13"/>
        <v>48</v>
      </c>
      <c r="AG88" s="577" t="s">
        <v>194</v>
      </c>
    </row>
    <row r="89" spans="1:34" ht="16.5" thickBot="1" x14ac:dyDescent="0.3">
      <c r="A89" s="184" t="str">
        <f>A88</f>
        <v>S4495</v>
      </c>
      <c r="B89" s="23" t="s">
        <v>59</v>
      </c>
      <c r="C89" s="17" t="s">
        <v>60</v>
      </c>
      <c r="D89" s="17"/>
      <c r="E89" s="27">
        <f>E88</f>
        <v>37</v>
      </c>
      <c r="F89" s="27">
        <f t="shared" si="12"/>
        <v>48</v>
      </c>
      <c r="G89" s="328"/>
      <c r="H89" s="417"/>
      <c r="I89" s="43"/>
      <c r="J89" s="43"/>
      <c r="K89" s="43"/>
      <c r="L89" s="195" t="s">
        <v>33</v>
      </c>
      <c r="M89" s="104"/>
      <c r="N89" s="53" t="s">
        <v>197</v>
      </c>
      <c r="O89" s="41"/>
      <c r="P89" s="194" t="s">
        <v>198</v>
      </c>
      <c r="Q89" s="104"/>
      <c r="R89" s="54" t="s">
        <v>199</v>
      </c>
      <c r="S89" s="41"/>
      <c r="T89" s="194" t="s">
        <v>200</v>
      </c>
      <c r="U89" s="154"/>
      <c r="V89" s="102" t="s">
        <v>201</v>
      </c>
      <c r="W89" s="41"/>
      <c r="X89" s="53" t="s">
        <v>202</v>
      </c>
      <c r="Y89" s="105"/>
      <c r="Z89" s="218" t="s">
        <v>34</v>
      </c>
      <c r="AA89" s="286"/>
      <c r="AB89" s="286"/>
      <c r="AC89" s="287"/>
      <c r="AD89" s="200">
        <f>(COUNTA(H89:AC89)*3)</f>
        <v>24</v>
      </c>
      <c r="AE89" s="23">
        <v>24</v>
      </c>
      <c r="AF89" s="23">
        <f t="shared" si="13"/>
        <v>48</v>
      </c>
      <c r="AG89" s="576" t="s">
        <v>204</v>
      </c>
    </row>
    <row r="90" spans="1:34" ht="16.5" thickBot="1" x14ac:dyDescent="0.3">
      <c r="A90" s="184" t="str">
        <f t="shared" ref="A90:A93" si="16">A89</f>
        <v>S4495</v>
      </c>
      <c r="B90" s="27" t="s">
        <v>69</v>
      </c>
      <c r="C90" s="17" t="s">
        <v>70</v>
      </c>
      <c r="D90" s="17"/>
      <c r="E90" s="27">
        <f t="shared" ref="E90:E93" si="17">E89</f>
        <v>37</v>
      </c>
      <c r="F90" s="27">
        <f t="shared" si="12"/>
        <v>38</v>
      </c>
      <c r="G90" s="328"/>
      <c r="H90" s="417"/>
      <c r="I90" s="43"/>
      <c r="J90" s="43"/>
      <c r="K90" s="43"/>
      <c r="L90" s="195" t="s">
        <v>33</v>
      </c>
      <c r="M90" s="104"/>
      <c r="N90" s="53" t="s">
        <v>197</v>
      </c>
      <c r="O90" s="41"/>
      <c r="P90" s="194" t="s">
        <v>198</v>
      </c>
      <c r="Q90" s="104"/>
      <c r="R90" s="54" t="s">
        <v>199</v>
      </c>
      <c r="S90" s="41"/>
      <c r="T90" s="194" t="s">
        <v>200</v>
      </c>
      <c r="U90" s="154"/>
      <c r="V90" s="102" t="s">
        <v>201</v>
      </c>
      <c r="W90" s="41"/>
      <c r="X90" s="53" t="s">
        <v>202</v>
      </c>
      <c r="Y90" s="105"/>
      <c r="Z90" s="218" t="s">
        <v>34</v>
      </c>
      <c r="AA90" s="286"/>
      <c r="AB90" s="286"/>
      <c r="AC90" s="287"/>
      <c r="AD90" s="200">
        <f>(COUNTA(H90:AC90)*2)</f>
        <v>16</v>
      </c>
      <c r="AE90" s="23">
        <v>22</v>
      </c>
      <c r="AF90" s="23">
        <f t="shared" si="13"/>
        <v>38</v>
      </c>
      <c r="AG90" s="576" t="s">
        <v>138</v>
      </c>
    </row>
    <row r="91" spans="1:34" ht="16.5" thickBot="1" x14ac:dyDescent="0.3">
      <c r="A91" s="184" t="str">
        <f t="shared" si="16"/>
        <v>S4495</v>
      </c>
      <c r="B91" s="23" t="s">
        <v>61</v>
      </c>
      <c r="C91" s="17" t="s">
        <v>62</v>
      </c>
      <c r="D91" s="17"/>
      <c r="E91" s="27">
        <f t="shared" si="17"/>
        <v>37</v>
      </c>
      <c r="F91" s="27">
        <f t="shared" si="12"/>
        <v>48</v>
      </c>
      <c r="G91" s="263"/>
      <c r="H91" s="417"/>
      <c r="I91" s="43"/>
      <c r="J91" s="43"/>
      <c r="K91" s="43"/>
      <c r="L91" s="195"/>
      <c r="M91" s="104" t="s">
        <v>33</v>
      </c>
      <c r="N91" s="41"/>
      <c r="O91" s="53" t="s">
        <v>197</v>
      </c>
      <c r="P91" s="195"/>
      <c r="Q91" s="194" t="s">
        <v>198</v>
      </c>
      <c r="R91" s="42"/>
      <c r="S91" s="54" t="s">
        <v>199</v>
      </c>
      <c r="T91" s="195"/>
      <c r="U91" s="194" t="s">
        <v>200</v>
      </c>
      <c r="V91" s="104"/>
      <c r="W91" s="102" t="s">
        <v>201</v>
      </c>
      <c r="X91" s="41"/>
      <c r="Y91" s="53" t="s">
        <v>202</v>
      </c>
      <c r="Z91" s="288"/>
      <c r="AA91" s="41" t="s">
        <v>34</v>
      </c>
      <c r="AB91" s="286"/>
      <c r="AC91" s="287"/>
      <c r="AD91" s="200">
        <f t="shared" ref="AD91:AD101" si="18">(COUNTA(H91:AC91)*3)</f>
        <v>24</v>
      </c>
      <c r="AE91" s="23">
        <v>24</v>
      </c>
      <c r="AF91" s="23">
        <f t="shared" si="13"/>
        <v>48</v>
      </c>
      <c r="AG91" s="60" t="s">
        <v>193</v>
      </c>
    </row>
    <row r="92" spans="1:34" ht="16.5" thickBot="1" x14ac:dyDescent="0.3">
      <c r="A92" s="184" t="str">
        <f t="shared" si="16"/>
        <v>S4495</v>
      </c>
      <c r="B92" s="23" t="s">
        <v>65</v>
      </c>
      <c r="C92" s="17" t="s">
        <v>66</v>
      </c>
      <c r="D92" s="17"/>
      <c r="E92" s="27">
        <f t="shared" si="17"/>
        <v>37</v>
      </c>
      <c r="F92" s="27">
        <f t="shared" si="12"/>
        <v>48</v>
      </c>
      <c r="G92" s="263"/>
      <c r="H92" s="417"/>
      <c r="I92" s="43"/>
      <c r="J92" s="43"/>
      <c r="K92" s="43"/>
      <c r="L92" s="195"/>
      <c r="M92" s="104" t="s">
        <v>33</v>
      </c>
      <c r="N92" s="41"/>
      <c r="O92" s="53" t="s">
        <v>197</v>
      </c>
      <c r="P92" s="195"/>
      <c r="Q92" s="194" t="s">
        <v>198</v>
      </c>
      <c r="R92" s="42"/>
      <c r="S92" s="54" t="s">
        <v>199</v>
      </c>
      <c r="T92" s="195"/>
      <c r="U92" s="194" t="s">
        <v>200</v>
      </c>
      <c r="V92" s="104"/>
      <c r="W92" s="102" t="s">
        <v>201</v>
      </c>
      <c r="X92" s="41"/>
      <c r="Y92" s="53" t="s">
        <v>202</v>
      </c>
      <c r="Z92" s="288"/>
      <c r="AA92" s="41" t="s">
        <v>34</v>
      </c>
      <c r="AB92" s="286"/>
      <c r="AC92" s="287"/>
      <c r="AD92" s="200">
        <f t="shared" si="18"/>
        <v>24</v>
      </c>
      <c r="AE92" s="23">
        <v>24</v>
      </c>
      <c r="AF92" s="23">
        <f t="shared" si="13"/>
        <v>48</v>
      </c>
      <c r="AG92" s="60" t="s">
        <v>143</v>
      </c>
    </row>
    <row r="93" spans="1:34" ht="16.5" thickBot="1" x14ac:dyDescent="0.3">
      <c r="A93" s="188" t="str">
        <f t="shared" si="16"/>
        <v>S4495</v>
      </c>
      <c r="B93" s="64" t="s">
        <v>63</v>
      </c>
      <c r="C93" s="139" t="s">
        <v>64</v>
      </c>
      <c r="D93" s="73"/>
      <c r="E93" s="63">
        <f t="shared" si="17"/>
        <v>37</v>
      </c>
      <c r="F93" s="63">
        <f t="shared" si="12"/>
        <v>48</v>
      </c>
      <c r="G93" s="264"/>
      <c r="H93" s="203"/>
      <c r="I93" s="204"/>
      <c r="J93" s="204"/>
      <c r="K93" s="204"/>
      <c r="L93" s="196"/>
      <c r="M93" s="190" t="s">
        <v>33</v>
      </c>
      <c r="N93" s="191"/>
      <c r="O93" s="53" t="s">
        <v>197</v>
      </c>
      <c r="P93" s="196"/>
      <c r="Q93" s="194" t="s">
        <v>198</v>
      </c>
      <c r="R93" s="156"/>
      <c r="S93" s="54" t="s">
        <v>199</v>
      </c>
      <c r="T93" s="196"/>
      <c r="U93" s="194" t="s">
        <v>200</v>
      </c>
      <c r="V93" s="190"/>
      <c r="W93" s="102" t="s">
        <v>201</v>
      </c>
      <c r="X93" s="191"/>
      <c r="Y93" s="53" t="s">
        <v>202</v>
      </c>
      <c r="Z93" s="291"/>
      <c r="AA93" s="191" t="s">
        <v>34</v>
      </c>
      <c r="AB93" s="289"/>
      <c r="AC93" s="290"/>
      <c r="AD93" s="200">
        <f t="shared" si="18"/>
        <v>24</v>
      </c>
      <c r="AE93" s="64">
        <v>24</v>
      </c>
      <c r="AF93" s="64">
        <f t="shared" si="13"/>
        <v>48</v>
      </c>
      <c r="AG93" s="65" t="s">
        <v>194</v>
      </c>
    </row>
    <row r="94" spans="1:34" ht="30.75" thickBot="1" x14ac:dyDescent="0.3">
      <c r="A94" s="212" t="s">
        <v>190</v>
      </c>
      <c r="B94" s="87" t="s">
        <v>73</v>
      </c>
      <c r="C94" s="221" t="s">
        <v>74</v>
      </c>
      <c r="D94" s="17"/>
      <c r="E94" s="90">
        <v>21</v>
      </c>
      <c r="F94" s="90">
        <f t="shared" si="12"/>
        <v>48</v>
      </c>
      <c r="G94" s="317"/>
      <c r="H94" s="510"/>
      <c r="I94" s="55"/>
      <c r="J94" s="55"/>
      <c r="K94" s="55"/>
      <c r="L94" s="194"/>
      <c r="M94" s="102" t="s">
        <v>33</v>
      </c>
      <c r="N94" s="53"/>
      <c r="O94" s="53" t="s">
        <v>197</v>
      </c>
      <c r="P94" s="194"/>
      <c r="Q94" s="194" t="s">
        <v>198</v>
      </c>
      <c r="R94" s="54"/>
      <c r="S94" s="54" t="s">
        <v>199</v>
      </c>
      <c r="T94" s="194"/>
      <c r="U94" s="194" t="s">
        <v>200</v>
      </c>
      <c r="V94" s="102"/>
      <c r="W94" s="102" t="s">
        <v>201</v>
      </c>
      <c r="X94" s="53"/>
      <c r="Y94" s="53" t="s">
        <v>202</v>
      </c>
      <c r="Z94" s="217"/>
      <c r="AA94" s="53" t="s">
        <v>34</v>
      </c>
      <c r="AB94" s="53"/>
      <c r="AC94" s="194"/>
      <c r="AD94" s="208">
        <f t="shared" si="18"/>
        <v>24</v>
      </c>
      <c r="AE94" s="67">
        <v>24</v>
      </c>
      <c r="AF94" s="57">
        <f t="shared" si="13"/>
        <v>48</v>
      </c>
      <c r="AG94" s="209" t="s">
        <v>143</v>
      </c>
      <c r="AH94" s="296" t="s">
        <v>145</v>
      </c>
    </row>
    <row r="95" spans="1:34" ht="16.5" thickBot="1" x14ac:dyDescent="0.3">
      <c r="A95" s="184" t="s">
        <v>190</v>
      </c>
      <c r="B95" s="27" t="s">
        <v>71</v>
      </c>
      <c r="C95" s="185" t="s">
        <v>72</v>
      </c>
      <c r="D95" s="17"/>
      <c r="E95" s="27">
        <f>+E94</f>
        <v>21</v>
      </c>
      <c r="F95" s="27">
        <f t="shared" si="12"/>
        <v>48</v>
      </c>
      <c r="G95" s="317"/>
      <c r="H95" s="417"/>
      <c r="I95" s="43"/>
      <c r="J95" s="43"/>
      <c r="K95" s="43"/>
      <c r="L95" s="195"/>
      <c r="M95" s="104" t="s">
        <v>33</v>
      </c>
      <c r="N95" s="41"/>
      <c r="O95" s="53" t="s">
        <v>197</v>
      </c>
      <c r="P95" s="195"/>
      <c r="Q95" s="194" t="s">
        <v>198</v>
      </c>
      <c r="R95" s="42"/>
      <c r="S95" s="54" t="s">
        <v>199</v>
      </c>
      <c r="T95" s="195"/>
      <c r="U95" s="194" t="s">
        <v>200</v>
      </c>
      <c r="V95" s="104"/>
      <c r="W95" s="102" t="s">
        <v>201</v>
      </c>
      <c r="X95" s="41"/>
      <c r="Y95" s="53" t="s">
        <v>202</v>
      </c>
      <c r="Z95" s="218"/>
      <c r="AA95" s="41" t="s">
        <v>34</v>
      </c>
      <c r="AB95" s="41"/>
      <c r="AC95" s="195"/>
      <c r="AD95" s="200">
        <f t="shared" si="18"/>
        <v>24</v>
      </c>
      <c r="AE95" s="68">
        <v>24</v>
      </c>
      <c r="AF95" s="23">
        <f t="shared" si="13"/>
        <v>48</v>
      </c>
      <c r="AG95" s="201" t="s">
        <v>193</v>
      </c>
      <c r="AH95" s="296" t="s">
        <v>145</v>
      </c>
    </row>
    <row r="96" spans="1:34" ht="30.75" thickBot="1" x14ac:dyDescent="0.3">
      <c r="A96" s="220" t="s">
        <v>190</v>
      </c>
      <c r="B96" s="23" t="s">
        <v>75</v>
      </c>
      <c r="C96" s="185" t="s">
        <v>76</v>
      </c>
      <c r="D96" s="17"/>
      <c r="E96" s="27">
        <f>+E95</f>
        <v>21</v>
      </c>
      <c r="F96" s="27">
        <f t="shared" si="12"/>
        <v>48</v>
      </c>
      <c r="G96" s="314"/>
      <c r="H96" s="417"/>
      <c r="I96" s="43"/>
      <c r="J96" s="43"/>
      <c r="K96" s="43"/>
      <c r="L96" s="195"/>
      <c r="M96" s="104" t="s">
        <v>33</v>
      </c>
      <c r="N96" s="41"/>
      <c r="O96" s="53" t="s">
        <v>197</v>
      </c>
      <c r="P96" s="195"/>
      <c r="Q96" s="194" t="s">
        <v>198</v>
      </c>
      <c r="R96" s="42"/>
      <c r="S96" s="54" t="s">
        <v>199</v>
      </c>
      <c r="T96" s="195"/>
      <c r="U96" s="194" t="s">
        <v>200</v>
      </c>
      <c r="V96" s="104"/>
      <c r="W96" s="102" t="s">
        <v>201</v>
      </c>
      <c r="X96" s="41"/>
      <c r="Y96" s="53" t="s">
        <v>202</v>
      </c>
      <c r="Z96" s="218"/>
      <c r="AA96" s="41" t="s">
        <v>34</v>
      </c>
      <c r="AB96" s="41"/>
      <c r="AC96" s="195"/>
      <c r="AD96" s="200">
        <f t="shared" si="18"/>
        <v>24</v>
      </c>
      <c r="AE96" s="68">
        <v>24</v>
      </c>
      <c r="AF96" s="23">
        <f t="shared" si="13"/>
        <v>48</v>
      </c>
      <c r="AG96" s="201" t="s">
        <v>194</v>
      </c>
      <c r="AH96" s="296" t="s">
        <v>145</v>
      </c>
    </row>
    <row r="97" spans="1:34" ht="16.5" thickBot="1" x14ac:dyDescent="0.3">
      <c r="A97" s="184" t="s">
        <v>190</v>
      </c>
      <c r="B97" s="23" t="s">
        <v>79</v>
      </c>
      <c r="C97" s="185" t="s">
        <v>80</v>
      </c>
      <c r="D97" s="17"/>
      <c r="E97" s="27">
        <f>+E96</f>
        <v>21</v>
      </c>
      <c r="F97" s="27">
        <f t="shared" si="12"/>
        <v>48</v>
      </c>
      <c r="G97" s="316"/>
      <c r="H97" s="417"/>
      <c r="I97" s="43"/>
      <c r="J97" s="43"/>
      <c r="K97" s="43"/>
      <c r="L97" s="195" t="s">
        <v>33</v>
      </c>
      <c r="M97" s="104"/>
      <c r="N97" s="53" t="s">
        <v>197</v>
      </c>
      <c r="O97" s="41"/>
      <c r="P97" s="194" t="s">
        <v>198</v>
      </c>
      <c r="Q97" s="104"/>
      <c r="R97" s="54" t="s">
        <v>199</v>
      </c>
      <c r="S97" s="41"/>
      <c r="T97" s="194" t="s">
        <v>200</v>
      </c>
      <c r="U97" s="195"/>
      <c r="V97" s="102" t="s">
        <v>201</v>
      </c>
      <c r="W97" s="41"/>
      <c r="X97" s="53" t="s">
        <v>202</v>
      </c>
      <c r="Y97" s="105"/>
      <c r="Z97" s="218" t="s">
        <v>34</v>
      </c>
      <c r="AA97" s="41"/>
      <c r="AB97" s="41"/>
      <c r="AC97" s="195"/>
      <c r="AD97" s="200">
        <f t="shared" si="18"/>
        <v>24</v>
      </c>
      <c r="AE97" s="68">
        <v>24</v>
      </c>
      <c r="AF97" s="23">
        <f t="shared" si="13"/>
        <v>48</v>
      </c>
      <c r="AG97" s="201" t="s">
        <v>143</v>
      </c>
      <c r="AH97" s="296" t="s">
        <v>145</v>
      </c>
    </row>
    <row r="98" spans="1:34" ht="16.5" thickBot="1" x14ac:dyDescent="0.3">
      <c r="A98" s="184" t="s">
        <v>190</v>
      </c>
      <c r="B98" s="23" t="s">
        <v>77</v>
      </c>
      <c r="C98" s="185" t="s">
        <v>78</v>
      </c>
      <c r="D98" s="187"/>
      <c r="E98" s="27">
        <f>+E97</f>
        <v>21</v>
      </c>
      <c r="F98" s="27">
        <f t="shared" si="12"/>
        <v>48</v>
      </c>
      <c r="G98" s="316"/>
      <c r="H98" s="417"/>
      <c r="I98" s="43"/>
      <c r="J98" s="43"/>
      <c r="K98" s="43"/>
      <c r="L98" s="195" t="s">
        <v>33</v>
      </c>
      <c r="M98" s="104"/>
      <c r="N98" s="53" t="s">
        <v>197</v>
      </c>
      <c r="O98" s="41"/>
      <c r="P98" s="194" t="s">
        <v>198</v>
      </c>
      <c r="Q98" s="104"/>
      <c r="R98" s="54" t="s">
        <v>199</v>
      </c>
      <c r="S98" s="41"/>
      <c r="T98" s="194" t="s">
        <v>200</v>
      </c>
      <c r="U98" s="195"/>
      <c r="V98" s="102" t="s">
        <v>201</v>
      </c>
      <c r="W98" s="41"/>
      <c r="X98" s="53" t="s">
        <v>202</v>
      </c>
      <c r="Y98" s="105"/>
      <c r="Z98" s="218" t="s">
        <v>34</v>
      </c>
      <c r="AA98" s="41"/>
      <c r="AB98" s="41"/>
      <c r="AC98" s="195"/>
      <c r="AD98" s="200">
        <f t="shared" si="18"/>
        <v>24</v>
      </c>
      <c r="AE98" s="68">
        <v>24</v>
      </c>
      <c r="AF98" s="23">
        <f t="shared" si="13"/>
        <v>48</v>
      </c>
      <c r="AG98" s="201" t="s">
        <v>193</v>
      </c>
      <c r="AH98" s="296" t="s">
        <v>145</v>
      </c>
    </row>
    <row r="99" spans="1:34" ht="16.5" thickBot="1" x14ac:dyDescent="0.3">
      <c r="A99" s="188" t="s">
        <v>190</v>
      </c>
      <c r="B99" s="64" t="s">
        <v>81</v>
      </c>
      <c r="C99" s="139" t="s">
        <v>82</v>
      </c>
      <c r="D99" s="73"/>
      <c r="E99" s="27">
        <f>+E98</f>
        <v>21</v>
      </c>
      <c r="F99" s="63">
        <f t="shared" si="12"/>
        <v>48</v>
      </c>
      <c r="G99" s="264"/>
      <c r="H99" s="203"/>
      <c r="I99" s="204"/>
      <c r="J99" s="204"/>
      <c r="K99" s="204"/>
      <c r="L99" s="196" t="s">
        <v>33</v>
      </c>
      <c r="M99" s="190"/>
      <c r="N99" s="53" t="s">
        <v>197</v>
      </c>
      <c r="O99" s="191"/>
      <c r="P99" s="194" t="s">
        <v>198</v>
      </c>
      <c r="Q99" s="190"/>
      <c r="R99" s="54" t="s">
        <v>199</v>
      </c>
      <c r="S99" s="191"/>
      <c r="T99" s="194" t="s">
        <v>200</v>
      </c>
      <c r="U99" s="196"/>
      <c r="V99" s="102" t="s">
        <v>201</v>
      </c>
      <c r="W99" s="191"/>
      <c r="X99" s="53" t="s">
        <v>202</v>
      </c>
      <c r="Y99" s="192"/>
      <c r="Z99" s="219" t="s">
        <v>34</v>
      </c>
      <c r="AA99" s="191"/>
      <c r="AB99" s="191"/>
      <c r="AC99" s="196"/>
      <c r="AD99" s="202">
        <f t="shared" si="18"/>
        <v>24</v>
      </c>
      <c r="AE99" s="69">
        <v>24</v>
      </c>
      <c r="AF99" s="64">
        <f t="shared" si="13"/>
        <v>48</v>
      </c>
      <c r="AG99" s="170" t="s">
        <v>194</v>
      </c>
      <c r="AH99" s="296" t="s">
        <v>145</v>
      </c>
    </row>
    <row r="100" spans="1:34" ht="30.75" thickBot="1" x14ac:dyDescent="0.3">
      <c r="A100" s="182" t="s">
        <v>156</v>
      </c>
      <c r="B100" s="57" t="s">
        <v>93</v>
      </c>
      <c r="C100" s="183" t="s">
        <v>94</v>
      </c>
      <c r="D100" s="51"/>
      <c r="E100" s="52">
        <v>16</v>
      </c>
      <c r="F100" s="52">
        <f t="shared" si="12"/>
        <v>48</v>
      </c>
      <c r="G100" s="292"/>
      <c r="H100" s="510"/>
      <c r="I100" s="55"/>
      <c r="J100" s="55"/>
      <c r="K100" s="55"/>
      <c r="L100" s="194"/>
      <c r="M100" s="102" t="s">
        <v>33</v>
      </c>
      <c r="N100" s="53"/>
      <c r="O100" s="53" t="s">
        <v>197</v>
      </c>
      <c r="P100" s="194"/>
      <c r="Q100" s="194" t="s">
        <v>198</v>
      </c>
      <c r="R100" s="54"/>
      <c r="S100" s="54" t="s">
        <v>199</v>
      </c>
      <c r="T100" s="194"/>
      <c r="U100" s="194" t="s">
        <v>200</v>
      </c>
      <c r="V100" s="102"/>
      <c r="W100" s="102" t="s">
        <v>201</v>
      </c>
      <c r="X100" s="53"/>
      <c r="Y100" s="53" t="s">
        <v>202</v>
      </c>
      <c r="Z100" s="285"/>
      <c r="AA100" s="53" t="s">
        <v>34</v>
      </c>
      <c r="AB100" s="283"/>
      <c r="AC100" s="284"/>
      <c r="AD100" s="200">
        <f t="shared" si="18"/>
        <v>24</v>
      </c>
      <c r="AE100" s="57">
        <v>24</v>
      </c>
      <c r="AF100" s="57">
        <f t="shared" si="13"/>
        <v>48</v>
      </c>
      <c r="AG100" s="58" t="s">
        <v>143</v>
      </c>
    </row>
    <row r="101" spans="1:34" ht="30.75" thickBot="1" x14ac:dyDescent="0.3">
      <c r="A101" s="184" t="str">
        <f>A100</f>
        <v>S7495</v>
      </c>
      <c r="B101" s="23" t="s">
        <v>95</v>
      </c>
      <c r="C101" s="185" t="s">
        <v>96</v>
      </c>
      <c r="D101" s="89"/>
      <c r="E101" s="27">
        <f>E100</f>
        <v>16</v>
      </c>
      <c r="F101" s="27">
        <f t="shared" si="12"/>
        <v>48</v>
      </c>
      <c r="G101" s="332"/>
      <c r="H101" s="417"/>
      <c r="I101" s="43"/>
      <c r="J101" s="43"/>
      <c r="K101" s="43"/>
      <c r="L101" s="195"/>
      <c r="M101" s="104" t="s">
        <v>33</v>
      </c>
      <c r="N101" s="41"/>
      <c r="O101" s="53" t="s">
        <v>197</v>
      </c>
      <c r="P101" s="195"/>
      <c r="Q101" s="194" t="s">
        <v>198</v>
      </c>
      <c r="R101" s="42"/>
      <c r="S101" s="54" t="s">
        <v>199</v>
      </c>
      <c r="T101" s="195"/>
      <c r="U101" s="194" t="s">
        <v>200</v>
      </c>
      <c r="V101" s="104"/>
      <c r="W101" s="102" t="s">
        <v>201</v>
      </c>
      <c r="X101" s="41"/>
      <c r="Y101" s="53" t="s">
        <v>202</v>
      </c>
      <c r="Z101" s="288"/>
      <c r="AA101" s="41" t="s">
        <v>34</v>
      </c>
      <c r="AB101" s="286"/>
      <c r="AC101" s="287"/>
      <c r="AD101" s="200">
        <f t="shared" si="18"/>
        <v>24</v>
      </c>
      <c r="AE101" s="23">
        <v>24</v>
      </c>
      <c r="AF101" s="23">
        <f t="shared" si="13"/>
        <v>48</v>
      </c>
      <c r="AG101" s="60" t="s">
        <v>193</v>
      </c>
    </row>
    <row r="102" spans="1:34" ht="16.5" thickBot="1" x14ac:dyDescent="0.3">
      <c r="A102" s="184" t="str">
        <f t="shared" ref="A102:A105" si="19">A101</f>
        <v>S7495</v>
      </c>
      <c r="B102" s="27" t="s">
        <v>102</v>
      </c>
      <c r="C102" s="185" t="s">
        <v>103</v>
      </c>
      <c r="D102" s="256"/>
      <c r="E102" s="27">
        <f t="shared" ref="E102:E105" si="20">E101</f>
        <v>16</v>
      </c>
      <c r="F102" s="27">
        <f t="shared" si="12"/>
        <v>38</v>
      </c>
      <c r="G102" s="332"/>
      <c r="H102" s="417"/>
      <c r="I102" s="43"/>
      <c r="J102" s="43"/>
      <c r="K102" s="43"/>
      <c r="L102" s="195"/>
      <c r="M102" s="104" t="s">
        <v>33</v>
      </c>
      <c r="N102" s="41"/>
      <c r="O102" s="53" t="s">
        <v>197</v>
      </c>
      <c r="P102" s="195"/>
      <c r="Q102" s="194" t="s">
        <v>198</v>
      </c>
      <c r="R102" s="42"/>
      <c r="S102" s="54" t="s">
        <v>199</v>
      </c>
      <c r="T102" s="195"/>
      <c r="U102" s="194" t="s">
        <v>200</v>
      </c>
      <c r="V102" s="104"/>
      <c r="W102" s="102" t="s">
        <v>201</v>
      </c>
      <c r="X102" s="41"/>
      <c r="Y102" s="53" t="s">
        <v>202</v>
      </c>
      <c r="Z102" s="288"/>
      <c r="AA102" s="41" t="s">
        <v>34</v>
      </c>
      <c r="AB102" s="286"/>
      <c r="AC102" s="287"/>
      <c r="AD102" s="200">
        <f>(COUNTA(H102:AC102)*2)</f>
        <v>16</v>
      </c>
      <c r="AE102" s="23">
        <v>22</v>
      </c>
      <c r="AF102" s="23">
        <f t="shared" si="13"/>
        <v>38</v>
      </c>
      <c r="AG102" s="60" t="s">
        <v>195</v>
      </c>
    </row>
    <row r="103" spans="1:34" ht="16.5" thickBot="1" x14ac:dyDescent="0.3">
      <c r="A103" s="184" t="str">
        <f t="shared" si="19"/>
        <v>S7495</v>
      </c>
      <c r="B103" s="23" t="s">
        <v>99</v>
      </c>
      <c r="C103" s="185" t="s">
        <v>100</v>
      </c>
      <c r="D103" s="77"/>
      <c r="E103" s="27">
        <f t="shared" si="20"/>
        <v>16</v>
      </c>
      <c r="F103" s="27">
        <f t="shared" si="12"/>
        <v>48</v>
      </c>
      <c r="G103" s="243"/>
      <c r="H103" s="417"/>
      <c r="I103" s="43"/>
      <c r="J103" s="43"/>
      <c r="K103" s="43"/>
      <c r="L103" s="195" t="s">
        <v>33</v>
      </c>
      <c r="M103" s="104"/>
      <c r="N103" s="53" t="s">
        <v>197</v>
      </c>
      <c r="O103" s="41"/>
      <c r="P103" s="194" t="s">
        <v>198</v>
      </c>
      <c r="Q103" s="104"/>
      <c r="R103" s="54" t="s">
        <v>199</v>
      </c>
      <c r="S103" s="41"/>
      <c r="T103" s="194" t="s">
        <v>200</v>
      </c>
      <c r="U103" s="195"/>
      <c r="V103" s="102" t="s">
        <v>201</v>
      </c>
      <c r="W103" s="41"/>
      <c r="X103" s="53" t="s">
        <v>202</v>
      </c>
      <c r="Y103" s="105"/>
      <c r="Z103" s="218" t="s">
        <v>34</v>
      </c>
      <c r="AA103" s="286"/>
      <c r="AB103" s="286"/>
      <c r="AC103" s="287"/>
      <c r="AD103" s="200">
        <f>(COUNTA(H103:AC103)*3)</f>
        <v>24</v>
      </c>
      <c r="AE103" s="23">
        <v>24</v>
      </c>
      <c r="AF103" s="23">
        <f t="shared" si="13"/>
        <v>48</v>
      </c>
      <c r="AG103" s="60" t="s">
        <v>143</v>
      </c>
    </row>
    <row r="104" spans="1:34" ht="16.5" thickBot="1" x14ac:dyDescent="0.3">
      <c r="A104" s="184" t="str">
        <f t="shared" si="19"/>
        <v>S7495</v>
      </c>
      <c r="B104" s="23" t="s">
        <v>97</v>
      </c>
      <c r="C104" s="185" t="s">
        <v>98</v>
      </c>
      <c r="D104" s="17"/>
      <c r="E104" s="27">
        <f t="shared" si="20"/>
        <v>16</v>
      </c>
      <c r="F104" s="27">
        <f t="shared" si="12"/>
        <v>48</v>
      </c>
      <c r="G104" s="243"/>
      <c r="H104" s="417"/>
      <c r="I104" s="43"/>
      <c r="J104" s="43"/>
      <c r="K104" s="43"/>
      <c r="L104" s="195" t="s">
        <v>33</v>
      </c>
      <c r="M104" s="104"/>
      <c r="N104" s="53" t="s">
        <v>197</v>
      </c>
      <c r="O104" s="41"/>
      <c r="P104" s="194" t="s">
        <v>198</v>
      </c>
      <c r="Q104" s="104"/>
      <c r="R104" s="54" t="s">
        <v>199</v>
      </c>
      <c r="S104" s="41"/>
      <c r="T104" s="194" t="s">
        <v>200</v>
      </c>
      <c r="U104" s="195"/>
      <c r="V104" s="102" t="s">
        <v>201</v>
      </c>
      <c r="W104" s="41"/>
      <c r="X104" s="53" t="s">
        <v>202</v>
      </c>
      <c r="Y104" s="105"/>
      <c r="Z104" s="218" t="s">
        <v>34</v>
      </c>
      <c r="AA104" s="286"/>
      <c r="AB104" s="286"/>
      <c r="AC104" s="287"/>
      <c r="AD104" s="200">
        <f>(COUNTA(H104:AC104)*3)</f>
        <v>24</v>
      </c>
      <c r="AE104" s="23">
        <v>24</v>
      </c>
      <c r="AF104" s="23">
        <f t="shared" si="13"/>
        <v>48</v>
      </c>
      <c r="AG104" s="60" t="s">
        <v>193</v>
      </c>
    </row>
    <row r="105" spans="1:34" ht="46.5" thickBot="1" x14ac:dyDescent="0.3">
      <c r="A105" s="184" t="str">
        <f t="shared" si="19"/>
        <v>S7495</v>
      </c>
      <c r="B105" s="119" t="s">
        <v>101</v>
      </c>
      <c r="C105" s="151" t="s">
        <v>149</v>
      </c>
      <c r="D105" s="17"/>
      <c r="E105" s="27">
        <f t="shared" si="20"/>
        <v>16</v>
      </c>
      <c r="F105" s="74">
        <f t="shared" si="12"/>
        <v>48</v>
      </c>
      <c r="G105" s="422"/>
      <c r="H105" s="203"/>
      <c r="I105" s="204"/>
      <c r="J105" s="204"/>
      <c r="K105" s="204"/>
      <c r="L105" s="196" t="s">
        <v>33</v>
      </c>
      <c r="M105" s="190"/>
      <c r="N105" s="53" t="s">
        <v>197</v>
      </c>
      <c r="O105" s="191"/>
      <c r="P105" s="194" t="s">
        <v>198</v>
      </c>
      <c r="Q105" s="190"/>
      <c r="R105" s="54" t="s">
        <v>199</v>
      </c>
      <c r="S105" s="191"/>
      <c r="T105" s="194" t="s">
        <v>200</v>
      </c>
      <c r="U105" s="196"/>
      <c r="V105" s="102" t="s">
        <v>201</v>
      </c>
      <c r="W105" s="191"/>
      <c r="X105" s="53" t="s">
        <v>202</v>
      </c>
      <c r="Y105" s="192"/>
      <c r="Z105" s="219" t="s">
        <v>34</v>
      </c>
      <c r="AA105" s="289"/>
      <c r="AB105" s="289"/>
      <c r="AC105" s="290"/>
      <c r="AD105" s="206">
        <f>(COUNTA(H105:AC105)*3)</f>
        <v>24</v>
      </c>
      <c r="AE105" s="119">
        <v>24</v>
      </c>
      <c r="AF105" s="119">
        <f t="shared" si="13"/>
        <v>48</v>
      </c>
      <c r="AG105" s="536" t="s">
        <v>194</v>
      </c>
    </row>
    <row r="106" spans="1:34" ht="16.5" thickBot="1" x14ac:dyDescent="0.3">
      <c r="A106" s="228" t="s">
        <v>128</v>
      </c>
      <c r="B106" s="52" t="s">
        <v>104</v>
      </c>
      <c r="C106" s="51" t="s">
        <v>105</v>
      </c>
      <c r="D106" s="77"/>
      <c r="E106" s="125">
        <v>12</v>
      </c>
      <c r="F106" s="125">
        <f t="shared" si="12"/>
        <v>48</v>
      </c>
      <c r="G106" s="315"/>
      <c r="H106" s="510"/>
      <c r="I106" s="402"/>
      <c r="J106" s="402"/>
      <c r="K106" s="402"/>
      <c r="L106" s="230" t="s">
        <v>33</v>
      </c>
      <c r="M106" s="231"/>
      <c r="N106" s="53" t="s">
        <v>197</v>
      </c>
      <c r="O106" s="229"/>
      <c r="P106" s="194" t="s">
        <v>198</v>
      </c>
      <c r="Q106" s="231"/>
      <c r="R106" s="54" t="s">
        <v>199</v>
      </c>
      <c r="S106" s="229"/>
      <c r="T106" s="194" t="s">
        <v>200</v>
      </c>
      <c r="U106" s="232"/>
      <c r="V106" s="102" t="s">
        <v>201</v>
      </c>
      <c r="W106" s="232"/>
      <c r="X106" s="53" t="s">
        <v>202</v>
      </c>
      <c r="Y106" s="312"/>
      <c r="Z106" s="233" t="s">
        <v>34</v>
      </c>
      <c r="AA106" s="229"/>
      <c r="AB106" s="229"/>
      <c r="AC106" s="230"/>
      <c r="AD106" s="234">
        <v>24</v>
      </c>
      <c r="AE106" s="126">
        <v>24</v>
      </c>
      <c r="AF106" s="124">
        <f t="shared" si="13"/>
        <v>48</v>
      </c>
      <c r="AG106" s="235" t="s">
        <v>194</v>
      </c>
      <c r="AH106" s="296" t="s">
        <v>146</v>
      </c>
    </row>
    <row r="107" spans="1:34" ht="30.75" thickBot="1" x14ac:dyDescent="0.3">
      <c r="A107" s="220" t="s">
        <v>128</v>
      </c>
      <c r="B107" s="27" t="s">
        <v>113</v>
      </c>
      <c r="C107" s="17" t="s">
        <v>114</v>
      </c>
      <c r="D107" s="73"/>
      <c r="E107" s="129">
        <f t="shared" ref="E107:E111" si="21">+E106</f>
        <v>12</v>
      </c>
      <c r="F107" s="129">
        <f t="shared" si="12"/>
        <v>48</v>
      </c>
      <c r="G107" s="263"/>
      <c r="H107" s="513"/>
      <c r="I107" s="403"/>
      <c r="J107" s="403"/>
      <c r="K107" s="403"/>
      <c r="L107" s="237" t="s">
        <v>33</v>
      </c>
      <c r="M107" s="238"/>
      <c r="N107" s="53" t="s">
        <v>197</v>
      </c>
      <c r="O107" s="236"/>
      <c r="P107" s="194" t="s">
        <v>198</v>
      </c>
      <c r="Q107" s="238"/>
      <c r="R107" s="54" t="s">
        <v>199</v>
      </c>
      <c r="S107" s="236"/>
      <c r="T107" s="194" t="s">
        <v>200</v>
      </c>
      <c r="U107" s="239"/>
      <c r="V107" s="102" t="s">
        <v>201</v>
      </c>
      <c r="W107" s="236"/>
      <c r="X107" s="53" t="s">
        <v>202</v>
      </c>
      <c r="Y107" s="245"/>
      <c r="Z107" s="240" t="s">
        <v>34</v>
      </c>
      <c r="AA107" s="236"/>
      <c r="AB107" s="236"/>
      <c r="AC107" s="237"/>
      <c r="AD107" s="241">
        <v>24</v>
      </c>
      <c r="AE107" s="133">
        <v>24</v>
      </c>
      <c r="AF107" s="128">
        <f t="shared" si="13"/>
        <v>48</v>
      </c>
      <c r="AG107" s="242" t="s">
        <v>143</v>
      </c>
      <c r="AH107" s="296" t="s">
        <v>145</v>
      </c>
    </row>
    <row r="108" spans="1:34" ht="45.75" customHeight="1" thickBot="1" x14ac:dyDescent="0.3">
      <c r="A108" s="220" t="s">
        <v>128</v>
      </c>
      <c r="B108" s="556" t="s">
        <v>196</v>
      </c>
      <c r="C108" s="557" t="s">
        <v>203</v>
      </c>
      <c r="D108" s="77"/>
      <c r="E108" s="129">
        <f t="shared" si="21"/>
        <v>12</v>
      </c>
      <c r="F108" s="129">
        <f t="shared" si="12"/>
        <v>48</v>
      </c>
      <c r="G108" s="318"/>
      <c r="H108" s="513"/>
      <c r="I108" s="403"/>
      <c r="J108" s="403"/>
      <c r="K108" s="403"/>
      <c r="L108" s="237" t="s">
        <v>33</v>
      </c>
      <c r="M108" s="238"/>
      <c r="N108" s="53" t="s">
        <v>197</v>
      </c>
      <c r="O108" s="236"/>
      <c r="P108" s="194" t="s">
        <v>198</v>
      </c>
      <c r="Q108" s="238"/>
      <c r="R108" s="54" t="s">
        <v>199</v>
      </c>
      <c r="S108" s="236"/>
      <c r="T108" s="194" t="s">
        <v>200</v>
      </c>
      <c r="U108" s="239"/>
      <c r="V108" s="102" t="s">
        <v>201</v>
      </c>
      <c r="W108" s="236"/>
      <c r="X108" s="53" t="s">
        <v>202</v>
      </c>
      <c r="Y108" s="245"/>
      <c r="Z108" s="240" t="s">
        <v>34</v>
      </c>
      <c r="AA108" s="236"/>
      <c r="AB108" s="236"/>
      <c r="AC108" s="237"/>
      <c r="AD108" s="241">
        <f>(COUNTA(H108:AC108)*3)</f>
        <v>24</v>
      </c>
      <c r="AE108" s="133">
        <v>24</v>
      </c>
      <c r="AF108" s="128">
        <f t="shared" si="13"/>
        <v>48</v>
      </c>
      <c r="AG108" s="242" t="s">
        <v>193</v>
      </c>
      <c r="AH108" s="296" t="s">
        <v>145</v>
      </c>
    </row>
    <row r="109" spans="1:34" ht="30.75" thickBot="1" x14ac:dyDescent="0.3">
      <c r="A109" s="220" t="s">
        <v>128</v>
      </c>
      <c r="B109" s="27" t="s">
        <v>107</v>
      </c>
      <c r="C109" s="17" t="s">
        <v>108</v>
      </c>
      <c r="D109" s="17"/>
      <c r="E109" s="129">
        <f>+E108</f>
        <v>12</v>
      </c>
      <c r="F109" s="129">
        <f t="shared" si="12"/>
        <v>48</v>
      </c>
      <c r="G109" s="316"/>
      <c r="H109" s="513"/>
      <c r="I109" s="403"/>
      <c r="J109" s="403"/>
      <c r="K109" s="403"/>
      <c r="L109" s="237"/>
      <c r="M109" s="238" t="s">
        <v>33</v>
      </c>
      <c r="N109" s="236"/>
      <c r="O109" s="53" t="s">
        <v>197</v>
      </c>
      <c r="P109" s="237"/>
      <c r="Q109" s="194" t="s">
        <v>198</v>
      </c>
      <c r="R109" s="244"/>
      <c r="S109" s="54" t="s">
        <v>199</v>
      </c>
      <c r="T109" s="237"/>
      <c r="U109" s="194" t="s">
        <v>200</v>
      </c>
      <c r="V109" s="238"/>
      <c r="W109" s="102" t="s">
        <v>201</v>
      </c>
      <c r="X109" s="236"/>
      <c r="Y109" s="53" t="s">
        <v>202</v>
      </c>
      <c r="Z109" s="240"/>
      <c r="AA109" s="236" t="s">
        <v>34</v>
      </c>
      <c r="AB109" s="236"/>
      <c r="AC109" s="237"/>
      <c r="AD109" s="241">
        <f>(COUNTA(H109:AC109)*3)</f>
        <v>24</v>
      </c>
      <c r="AE109" s="133">
        <v>24</v>
      </c>
      <c r="AF109" s="128">
        <f t="shared" si="13"/>
        <v>48</v>
      </c>
      <c r="AG109" s="575" t="s">
        <v>193</v>
      </c>
      <c r="AH109" s="296" t="s">
        <v>151</v>
      </c>
    </row>
    <row r="110" spans="1:34" ht="30.75" thickBot="1" x14ac:dyDescent="0.3">
      <c r="A110" s="220" t="s">
        <v>128</v>
      </c>
      <c r="B110" s="27" t="s">
        <v>111</v>
      </c>
      <c r="C110" s="17" t="s">
        <v>112</v>
      </c>
      <c r="D110" s="187"/>
      <c r="E110" s="129">
        <f t="shared" si="21"/>
        <v>12</v>
      </c>
      <c r="F110" s="129">
        <f t="shared" si="12"/>
        <v>48</v>
      </c>
      <c r="G110" s="263"/>
      <c r="H110" s="513"/>
      <c r="I110" s="403"/>
      <c r="J110" s="403"/>
      <c r="K110" s="403"/>
      <c r="L110" s="237"/>
      <c r="M110" s="238" t="s">
        <v>33</v>
      </c>
      <c r="N110" s="236"/>
      <c r="O110" s="53" t="s">
        <v>197</v>
      </c>
      <c r="P110" s="237"/>
      <c r="Q110" s="194" t="s">
        <v>198</v>
      </c>
      <c r="R110" s="244"/>
      <c r="S110" s="54" t="s">
        <v>199</v>
      </c>
      <c r="T110" s="237"/>
      <c r="U110" s="194" t="s">
        <v>200</v>
      </c>
      <c r="V110" s="238"/>
      <c r="W110" s="102" t="s">
        <v>201</v>
      </c>
      <c r="X110" s="236"/>
      <c r="Y110" s="53" t="s">
        <v>202</v>
      </c>
      <c r="Z110" s="240"/>
      <c r="AA110" s="236" t="s">
        <v>34</v>
      </c>
      <c r="AB110" s="236"/>
      <c r="AC110" s="237"/>
      <c r="AD110" s="241">
        <f>(COUNTA(H110:AC110)*3)</f>
        <v>24</v>
      </c>
      <c r="AE110" s="133">
        <v>24</v>
      </c>
      <c r="AF110" s="128">
        <f t="shared" si="13"/>
        <v>48</v>
      </c>
      <c r="AG110" s="575" t="s">
        <v>143</v>
      </c>
      <c r="AH110" s="296" t="s">
        <v>145</v>
      </c>
    </row>
    <row r="111" spans="1:34" ht="30.75" thickBot="1" x14ac:dyDescent="0.3">
      <c r="A111" s="227" t="s">
        <v>128</v>
      </c>
      <c r="B111" s="74" t="s">
        <v>109</v>
      </c>
      <c r="C111" s="77" t="s">
        <v>110</v>
      </c>
      <c r="D111" s="17"/>
      <c r="E111" s="129">
        <f t="shared" si="21"/>
        <v>12</v>
      </c>
      <c r="F111" s="136">
        <f t="shared" si="12"/>
        <v>38</v>
      </c>
      <c r="G111" s="264"/>
      <c r="H111" s="540"/>
      <c r="I111" s="541"/>
      <c r="J111" s="541"/>
      <c r="K111" s="541"/>
      <c r="L111" s="539"/>
      <c r="M111" s="249" t="s">
        <v>33</v>
      </c>
      <c r="N111" s="247"/>
      <c r="O111" s="53" t="s">
        <v>197</v>
      </c>
      <c r="P111" s="248"/>
      <c r="Q111" s="194" t="s">
        <v>198</v>
      </c>
      <c r="R111" s="529"/>
      <c r="S111" s="54" t="s">
        <v>199</v>
      </c>
      <c r="T111" s="248"/>
      <c r="U111" s="194" t="s">
        <v>200</v>
      </c>
      <c r="V111" s="249"/>
      <c r="W111" s="102" t="s">
        <v>201</v>
      </c>
      <c r="X111" s="247"/>
      <c r="Y111" s="53" t="s">
        <v>202</v>
      </c>
      <c r="Z111" s="250"/>
      <c r="AA111" s="247" t="s">
        <v>34</v>
      </c>
      <c r="AB111" s="247"/>
      <c r="AC111" s="248"/>
      <c r="AD111" s="251">
        <f>(COUNTA(H111:AC111)*2)</f>
        <v>16</v>
      </c>
      <c r="AE111" s="137">
        <v>22</v>
      </c>
      <c r="AF111" s="135">
        <f t="shared" si="13"/>
        <v>38</v>
      </c>
      <c r="AG111" s="252" t="s">
        <v>195</v>
      </c>
      <c r="AH111" s="296" t="s">
        <v>151</v>
      </c>
    </row>
    <row r="112" spans="1:34" ht="30" customHeight="1" thickBot="1" x14ac:dyDescent="0.3">
      <c r="A112" s="228" t="s">
        <v>140</v>
      </c>
      <c r="B112" s="124" t="s">
        <v>123</v>
      </c>
      <c r="C112" s="183" t="s">
        <v>124</v>
      </c>
      <c r="D112" s="51"/>
      <c r="E112" s="125">
        <v>16</v>
      </c>
      <c r="F112" s="125">
        <f t="shared" ref="F112" si="22">+AF112</f>
        <v>0</v>
      </c>
      <c r="G112" s="292"/>
      <c r="H112" s="510"/>
      <c r="I112" s="542"/>
      <c r="J112" s="543"/>
      <c r="K112" s="543"/>
      <c r="L112" s="544"/>
      <c r="M112" s="514" t="s">
        <v>33</v>
      </c>
      <c r="N112" s="619" t="s">
        <v>157</v>
      </c>
      <c r="O112" s="619"/>
      <c r="P112" s="619"/>
      <c r="Q112" s="619"/>
      <c r="R112" s="619"/>
      <c r="S112" s="619"/>
      <c r="T112" s="619"/>
      <c r="U112" s="619"/>
      <c r="V112" s="619"/>
      <c r="W112" s="619"/>
      <c r="X112" s="619"/>
      <c r="Y112" s="619"/>
      <c r="Z112" s="619"/>
      <c r="AA112" s="620"/>
      <c r="AB112" s="229"/>
      <c r="AC112" s="230"/>
      <c r="AD112" s="537">
        <v>0</v>
      </c>
      <c r="AE112" s="319">
        <v>0</v>
      </c>
      <c r="AF112" s="423">
        <f t="shared" ref="AF112" si="23">SUM(AD112+AE112)</f>
        <v>0</v>
      </c>
      <c r="AG112" s="538" t="s">
        <v>193</v>
      </c>
      <c r="AH112" s="296" t="s">
        <v>146</v>
      </c>
    </row>
    <row r="113" spans="1:34" ht="46.5" thickBot="1" x14ac:dyDescent="0.3">
      <c r="A113" s="227" t="s">
        <v>140</v>
      </c>
      <c r="B113" s="135" t="s">
        <v>141</v>
      </c>
      <c r="C113" s="139" t="s">
        <v>142</v>
      </c>
      <c r="D113" s="73"/>
      <c r="E113" s="136">
        <v>16</v>
      </c>
      <c r="F113" s="136">
        <f t="shared" ref="F113" si="24">+AF113</f>
        <v>48</v>
      </c>
      <c r="G113" s="246"/>
      <c r="H113" s="517"/>
      <c r="I113" s="404"/>
      <c r="J113" s="404"/>
      <c r="K113" s="404"/>
      <c r="L113" s="253" t="s">
        <v>33</v>
      </c>
      <c r="M113" s="53" t="s">
        <v>197</v>
      </c>
      <c r="N113" s="247"/>
      <c r="O113" s="194" t="s">
        <v>198</v>
      </c>
      <c r="P113" s="248"/>
      <c r="Q113" s="54" t="s">
        <v>199</v>
      </c>
      <c r="R113" s="529"/>
      <c r="S113" s="194" t="s">
        <v>200</v>
      </c>
      <c r="T113" s="248"/>
      <c r="U113" s="102" t="s">
        <v>201</v>
      </c>
      <c r="V113" s="249"/>
      <c r="W113" s="53" t="s">
        <v>202</v>
      </c>
      <c r="X113" s="247"/>
      <c r="Y113" s="247" t="s">
        <v>34</v>
      </c>
      <c r="Z113" s="250"/>
      <c r="AA113" s="247"/>
      <c r="AB113" s="247"/>
      <c r="AC113" s="248"/>
      <c r="AD113" s="251">
        <f>(COUNTA(H113:AC113)*3)</f>
        <v>24</v>
      </c>
      <c r="AE113" s="137">
        <v>24</v>
      </c>
      <c r="AF113" s="135">
        <f t="shared" ref="AF113" si="25">SUM(AD113+AE113)</f>
        <v>48</v>
      </c>
      <c r="AG113" s="252" t="s">
        <v>143</v>
      </c>
      <c r="AH113" s="296" t="s">
        <v>145</v>
      </c>
    </row>
    <row r="114" spans="1:34" s="311" customFormat="1" ht="15.75" x14ac:dyDescent="0.25">
      <c r="A114" s="301"/>
      <c r="B114" s="302"/>
      <c r="C114" s="303"/>
      <c r="D114" s="299"/>
      <c r="E114" s="300"/>
      <c r="F114" s="301"/>
      <c r="G114" s="304"/>
      <c r="H114" s="305"/>
      <c r="I114" s="224"/>
      <c r="J114" s="305"/>
      <c r="K114" s="306"/>
      <c r="L114" s="307"/>
      <c r="M114" s="306"/>
      <c r="N114" s="307"/>
      <c r="O114" s="306"/>
      <c r="P114" s="307"/>
      <c r="Q114" s="306"/>
      <c r="R114" s="307"/>
      <c r="S114" s="306"/>
      <c r="T114" s="306"/>
      <c r="U114" s="308"/>
      <c r="V114" s="306"/>
      <c r="W114" s="306"/>
      <c r="X114" s="306"/>
      <c r="Y114" s="306"/>
      <c r="Z114" s="306"/>
      <c r="AA114" s="306"/>
      <c r="AB114" s="306"/>
      <c r="AC114" s="306"/>
      <c r="AD114" s="309"/>
      <c r="AE114" s="310"/>
      <c r="AF114" s="302"/>
      <c r="AG114" s="310"/>
      <c r="AH114" s="310"/>
    </row>
    <row r="116" spans="1:34" x14ac:dyDescent="0.2">
      <c r="B116" s="413"/>
      <c r="C116" s="299"/>
      <c r="D116" s="299"/>
    </row>
    <row r="118" spans="1:34" x14ac:dyDescent="0.2">
      <c r="G118" s="75"/>
    </row>
    <row r="133" spans="6:33" x14ac:dyDescent="0.2">
      <c r="F133" s="2">
        <f>+AG133</f>
        <v>4200</v>
      </c>
      <c r="AF133" s="2">
        <f>SUM(AF11:AF111)</f>
        <v>4200</v>
      </c>
      <c r="AG133" s="2">
        <f>SUM(AF11:AF111)</f>
        <v>4200</v>
      </c>
    </row>
  </sheetData>
  <autoFilter ref="A10:G113" xr:uid="{00000000-0009-0000-0000-000001000000}"/>
  <mergeCells count="28">
    <mergeCell ref="N65:AA65"/>
    <mergeCell ref="N112:AA112"/>
    <mergeCell ref="AG73:AG75"/>
    <mergeCell ref="V73:Y73"/>
    <mergeCell ref="Z73:AC73"/>
    <mergeCell ref="AD73:AD75"/>
    <mergeCell ref="AE73:AE75"/>
    <mergeCell ref="AF73:AF75"/>
    <mergeCell ref="A70:B70"/>
    <mergeCell ref="H73:L73"/>
    <mergeCell ref="M73:P73"/>
    <mergeCell ref="Q73:U73"/>
    <mergeCell ref="A69:B69"/>
    <mergeCell ref="AH8:AH10"/>
    <mergeCell ref="AG8:AG10"/>
    <mergeCell ref="B1:L3"/>
    <mergeCell ref="A4:B4"/>
    <mergeCell ref="G4:H4"/>
    <mergeCell ref="A5:B5"/>
    <mergeCell ref="G5:H5"/>
    <mergeCell ref="AE8:AE10"/>
    <mergeCell ref="AF8:AF10"/>
    <mergeCell ref="H8:L8"/>
    <mergeCell ref="M8:P8"/>
    <mergeCell ref="Q8:U8"/>
    <mergeCell ref="V8:Y8"/>
    <mergeCell ref="AD8:AD10"/>
    <mergeCell ref="Z8:AC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3"/>
  <sheetViews>
    <sheetView topLeftCell="A4" zoomScale="70" zoomScaleNormal="70" workbookViewId="0">
      <pane xSplit="4" ySplit="7" topLeftCell="CG11" activePane="bottomRight" state="frozen"/>
      <selection activeCell="A4" sqref="A4"/>
      <selection pane="topRight" activeCell="E4" sqref="E4"/>
      <selection pane="bottomLeft" activeCell="A11" sqref="A11"/>
      <selection pane="bottomRight" activeCell="S23" sqref="S23"/>
    </sheetView>
  </sheetViews>
  <sheetFormatPr baseColWidth="10" defaultRowHeight="14.25" x14ac:dyDescent="0.2"/>
  <cols>
    <col min="1" max="1" width="10.85546875" style="2"/>
    <col min="2" max="2" width="16.7109375" style="2" customWidth="1"/>
    <col min="3" max="3" width="34.42578125" style="2" customWidth="1"/>
    <col min="4" max="4" width="30.5703125" style="2" bestFit="1" customWidth="1"/>
    <col min="5" max="6" width="12.42578125" style="2" customWidth="1"/>
    <col min="7" max="7" width="10.85546875" style="2"/>
    <col min="8" max="24" width="9" style="2" customWidth="1"/>
    <col min="25" max="102" width="9.140625" style="2" customWidth="1"/>
    <col min="103" max="103" width="12.140625" style="2" customWidth="1"/>
    <col min="104" max="104" width="9.140625" style="297" customWidth="1"/>
    <col min="105" max="112" width="9.140625" style="2" customWidth="1"/>
    <col min="113" max="256" width="10.85546875" style="2"/>
    <col min="257" max="257" width="16.7109375" style="2" customWidth="1"/>
    <col min="258" max="258" width="20.28515625" style="2" customWidth="1"/>
    <col min="259" max="259" width="18.7109375" style="2" customWidth="1"/>
    <col min="260" max="260" width="17" style="2" customWidth="1"/>
    <col min="261" max="261" width="16.5703125" style="2" customWidth="1"/>
    <col min="262" max="262" width="10.85546875" style="2"/>
    <col min="263" max="263" width="12.42578125" style="2" customWidth="1"/>
    <col min="264" max="512" width="10.85546875" style="2"/>
    <col min="513" max="513" width="16.7109375" style="2" customWidth="1"/>
    <col min="514" max="514" width="20.28515625" style="2" customWidth="1"/>
    <col min="515" max="515" width="18.7109375" style="2" customWidth="1"/>
    <col min="516" max="516" width="17" style="2" customWidth="1"/>
    <col min="517" max="517" width="16.5703125" style="2" customWidth="1"/>
    <col min="518" max="518" width="10.85546875" style="2"/>
    <col min="519" max="519" width="12.42578125" style="2" customWidth="1"/>
    <col min="520" max="768" width="10.85546875" style="2"/>
    <col min="769" max="769" width="16.7109375" style="2" customWidth="1"/>
    <col min="770" max="770" width="20.28515625" style="2" customWidth="1"/>
    <col min="771" max="771" width="18.7109375" style="2" customWidth="1"/>
    <col min="772" max="772" width="17" style="2" customWidth="1"/>
    <col min="773" max="773" width="16.5703125" style="2" customWidth="1"/>
    <col min="774" max="774" width="10.85546875" style="2"/>
    <col min="775" max="775" width="12.42578125" style="2" customWidth="1"/>
    <col min="776" max="1024" width="10.85546875" style="2"/>
    <col min="1025" max="1025" width="16.7109375" style="2" customWidth="1"/>
    <col min="1026" max="1026" width="20.28515625" style="2" customWidth="1"/>
    <col min="1027" max="1027" width="18.7109375" style="2" customWidth="1"/>
    <col min="1028" max="1028" width="17" style="2" customWidth="1"/>
    <col min="1029" max="1029" width="16.5703125" style="2" customWidth="1"/>
    <col min="1030" max="1030" width="10.85546875" style="2"/>
    <col min="1031" max="1031" width="12.42578125" style="2" customWidth="1"/>
    <col min="1032" max="1280" width="10.85546875" style="2"/>
    <col min="1281" max="1281" width="16.7109375" style="2" customWidth="1"/>
    <col min="1282" max="1282" width="20.28515625" style="2" customWidth="1"/>
    <col min="1283" max="1283" width="18.7109375" style="2" customWidth="1"/>
    <col min="1284" max="1284" width="17" style="2" customWidth="1"/>
    <col min="1285" max="1285" width="16.5703125" style="2" customWidth="1"/>
    <col min="1286" max="1286" width="10.85546875" style="2"/>
    <col min="1287" max="1287" width="12.42578125" style="2" customWidth="1"/>
    <col min="1288" max="1536" width="10.85546875" style="2"/>
    <col min="1537" max="1537" width="16.7109375" style="2" customWidth="1"/>
    <col min="1538" max="1538" width="20.28515625" style="2" customWidth="1"/>
    <col min="1539" max="1539" width="18.7109375" style="2" customWidth="1"/>
    <col min="1540" max="1540" width="17" style="2" customWidth="1"/>
    <col min="1541" max="1541" width="16.5703125" style="2" customWidth="1"/>
    <col min="1542" max="1542" width="10.85546875" style="2"/>
    <col min="1543" max="1543" width="12.42578125" style="2" customWidth="1"/>
    <col min="1544" max="1792" width="10.85546875" style="2"/>
    <col min="1793" max="1793" width="16.7109375" style="2" customWidth="1"/>
    <col min="1794" max="1794" width="20.28515625" style="2" customWidth="1"/>
    <col min="1795" max="1795" width="18.7109375" style="2" customWidth="1"/>
    <col min="1796" max="1796" width="17" style="2" customWidth="1"/>
    <col min="1797" max="1797" width="16.5703125" style="2" customWidth="1"/>
    <col min="1798" max="1798" width="10.85546875" style="2"/>
    <col min="1799" max="1799" width="12.42578125" style="2" customWidth="1"/>
    <col min="1800" max="2048" width="10.85546875" style="2"/>
    <col min="2049" max="2049" width="16.7109375" style="2" customWidth="1"/>
    <col min="2050" max="2050" width="20.28515625" style="2" customWidth="1"/>
    <col min="2051" max="2051" width="18.7109375" style="2" customWidth="1"/>
    <col min="2052" max="2052" width="17" style="2" customWidth="1"/>
    <col min="2053" max="2053" width="16.5703125" style="2" customWidth="1"/>
    <col min="2054" max="2054" width="10.85546875" style="2"/>
    <col min="2055" max="2055" width="12.42578125" style="2" customWidth="1"/>
    <col min="2056" max="2304" width="10.85546875" style="2"/>
    <col min="2305" max="2305" width="16.7109375" style="2" customWidth="1"/>
    <col min="2306" max="2306" width="20.28515625" style="2" customWidth="1"/>
    <col min="2307" max="2307" width="18.7109375" style="2" customWidth="1"/>
    <col min="2308" max="2308" width="17" style="2" customWidth="1"/>
    <col min="2309" max="2309" width="16.5703125" style="2" customWidth="1"/>
    <col min="2310" max="2310" width="10.85546875" style="2"/>
    <col min="2311" max="2311" width="12.42578125" style="2" customWidth="1"/>
    <col min="2312" max="2560" width="10.85546875" style="2"/>
    <col min="2561" max="2561" width="16.7109375" style="2" customWidth="1"/>
    <col min="2562" max="2562" width="20.28515625" style="2" customWidth="1"/>
    <col min="2563" max="2563" width="18.7109375" style="2" customWidth="1"/>
    <col min="2564" max="2564" width="17" style="2" customWidth="1"/>
    <col min="2565" max="2565" width="16.5703125" style="2" customWidth="1"/>
    <col min="2566" max="2566" width="10.85546875" style="2"/>
    <col min="2567" max="2567" width="12.42578125" style="2" customWidth="1"/>
    <col min="2568" max="2816" width="10.85546875" style="2"/>
    <col min="2817" max="2817" width="16.7109375" style="2" customWidth="1"/>
    <col min="2818" max="2818" width="20.28515625" style="2" customWidth="1"/>
    <col min="2819" max="2819" width="18.7109375" style="2" customWidth="1"/>
    <col min="2820" max="2820" width="17" style="2" customWidth="1"/>
    <col min="2821" max="2821" width="16.5703125" style="2" customWidth="1"/>
    <col min="2822" max="2822" width="10.85546875" style="2"/>
    <col min="2823" max="2823" width="12.42578125" style="2" customWidth="1"/>
    <col min="2824" max="3072" width="10.85546875" style="2"/>
    <col min="3073" max="3073" width="16.7109375" style="2" customWidth="1"/>
    <col min="3074" max="3074" width="20.28515625" style="2" customWidth="1"/>
    <col min="3075" max="3075" width="18.7109375" style="2" customWidth="1"/>
    <col min="3076" max="3076" width="17" style="2" customWidth="1"/>
    <col min="3077" max="3077" width="16.5703125" style="2" customWidth="1"/>
    <col min="3078" max="3078" width="10.85546875" style="2"/>
    <col min="3079" max="3079" width="12.42578125" style="2" customWidth="1"/>
    <col min="3080" max="3328" width="10.85546875" style="2"/>
    <col min="3329" max="3329" width="16.7109375" style="2" customWidth="1"/>
    <col min="3330" max="3330" width="20.28515625" style="2" customWidth="1"/>
    <col min="3331" max="3331" width="18.7109375" style="2" customWidth="1"/>
    <col min="3332" max="3332" width="17" style="2" customWidth="1"/>
    <col min="3333" max="3333" width="16.5703125" style="2" customWidth="1"/>
    <col min="3334" max="3334" width="10.85546875" style="2"/>
    <col min="3335" max="3335" width="12.42578125" style="2" customWidth="1"/>
    <col min="3336" max="3584" width="10.85546875" style="2"/>
    <col min="3585" max="3585" width="16.7109375" style="2" customWidth="1"/>
    <col min="3586" max="3586" width="20.28515625" style="2" customWidth="1"/>
    <col min="3587" max="3587" width="18.7109375" style="2" customWidth="1"/>
    <col min="3588" max="3588" width="17" style="2" customWidth="1"/>
    <col min="3589" max="3589" width="16.5703125" style="2" customWidth="1"/>
    <col min="3590" max="3590" width="10.85546875" style="2"/>
    <col min="3591" max="3591" width="12.42578125" style="2" customWidth="1"/>
    <col min="3592" max="3840" width="10.85546875" style="2"/>
    <col min="3841" max="3841" width="16.7109375" style="2" customWidth="1"/>
    <col min="3842" max="3842" width="20.28515625" style="2" customWidth="1"/>
    <col min="3843" max="3843" width="18.7109375" style="2" customWidth="1"/>
    <col min="3844" max="3844" width="17" style="2" customWidth="1"/>
    <col min="3845" max="3845" width="16.5703125" style="2" customWidth="1"/>
    <col min="3846" max="3846" width="10.85546875" style="2"/>
    <col min="3847" max="3847" width="12.42578125" style="2" customWidth="1"/>
    <col min="3848" max="4096" width="10.85546875" style="2"/>
    <col min="4097" max="4097" width="16.7109375" style="2" customWidth="1"/>
    <col min="4098" max="4098" width="20.28515625" style="2" customWidth="1"/>
    <col min="4099" max="4099" width="18.7109375" style="2" customWidth="1"/>
    <col min="4100" max="4100" width="17" style="2" customWidth="1"/>
    <col min="4101" max="4101" width="16.5703125" style="2" customWidth="1"/>
    <col min="4102" max="4102" width="10.85546875" style="2"/>
    <col min="4103" max="4103" width="12.42578125" style="2" customWidth="1"/>
    <col min="4104" max="4352" width="10.85546875" style="2"/>
    <col min="4353" max="4353" width="16.7109375" style="2" customWidth="1"/>
    <col min="4354" max="4354" width="20.28515625" style="2" customWidth="1"/>
    <col min="4355" max="4355" width="18.7109375" style="2" customWidth="1"/>
    <col min="4356" max="4356" width="17" style="2" customWidth="1"/>
    <col min="4357" max="4357" width="16.5703125" style="2" customWidth="1"/>
    <col min="4358" max="4358" width="10.85546875" style="2"/>
    <col min="4359" max="4359" width="12.42578125" style="2" customWidth="1"/>
    <col min="4360" max="4608" width="10.85546875" style="2"/>
    <col min="4609" max="4609" width="16.7109375" style="2" customWidth="1"/>
    <col min="4610" max="4610" width="20.28515625" style="2" customWidth="1"/>
    <col min="4611" max="4611" width="18.7109375" style="2" customWidth="1"/>
    <col min="4612" max="4612" width="17" style="2" customWidth="1"/>
    <col min="4613" max="4613" width="16.5703125" style="2" customWidth="1"/>
    <col min="4614" max="4614" width="10.85546875" style="2"/>
    <col min="4615" max="4615" width="12.42578125" style="2" customWidth="1"/>
    <col min="4616" max="4864" width="10.85546875" style="2"/>
    <col min="4865" max="4865" width="16.7109375" style="2" customWidth="1"/>
    <col min="4866" max="4866" width="20.28515625" style="2" customWidth="1"/>
    <col min="4867" max="4867" width="18.7109375" style="2" customWidth="1"/>
    <col min="4868" max="4868" width="17" style="2" customWidth="1"/>
    <col min="4869" max="4869" width="16.5703125" style="2" customWidth="1"/>
    <col min="4870" max="4870" width="10.85546875" style="2"/>
    <col min="4871" max="4871" width="12.42578125" style="2" customWidth="1"/>
    <col min="4872" max="5120" width="10.85546875" style="2"/>
    <col min="5121" max="5121" width="16.7109375" style="2" customWidth="1"/>
    <col min="5122" max="5122" width="20.28515625" style="2" customWidth="1"/>
    <col min="5123" max="5123" width="18.7109375" style="2" customWidth="1"/>
    <col min="5124" max="5124" width="17" style="2" customWidth="1"/>
    <col min="5125" max="5125" width="16.5703125" style="2" customWidth="1"/>
    <col min="5126" max="5126" width="10.85546875" style="2"/>
    <col min="5127" max="5127" width="12.42578125" style="2" customWidth="1"/>
    <col min="5128" max="5376" width="10.85546875" style="2"/>
    <col min="5377" max="5377" width="16.7109375" style="2" customWidth="1"/>
    <col min="5378" max="5378" width="20.28515625" style="2" customWidth="1"/>
    <col min="5379" max="5379" width="18.7109375" style="2" customWidth="1"/>
    <col min="5380" max="5380" width="17" style="2" customWidth="1"/>
    <col min="5381" max="5381" width="16.5703125" style="2" customWidth="1"/>
    <col min="5382" max="5382" width="10.85546875" style="2"/>
    <col min="5383" max="5383" width="12.42578125" style="2" customWidth="1"/>
    <col min="5384" max="5632" width="10.85546875" style="2"/>
    <col min="5633" max="5633" width="16.7109375" style="2" customWidth="1"/>
    <col min="5634" max="5634" width="20.28515625" style="2" customWidth="1"/>
    <col min="5635" max="5635" width="18.7109375" style="2" customWidth="1"/>
    <col min="5636" max="5636" width="17" style="2" customWidth="1"/>
    <col min="5637" max="5637" width="16.5703125" style="2" customWidth="1"/>
    <col min="5638" max="5638" width="10.85546875" style="2"/>
    <col min="5639" max="5639" width="12.42578125" style="2" customWidth="1"/>
    <col min="5640" max="5888" width="10.85546875" style="2"/>
    <col min="5889" max="5889" width="16.7109375" style="2" customWidth="1"/>
    <col min="5890" max="5890" width="20.28515625" style="2" customWidth="1"/>
    <col min="5891" max="5891" width="18.7109375" style="2" customWidth="1"/>
    <col min="5892" max="5892" width="17" style="2" customWidth="1"/>
    <col min="5893" max="5893" width="16.5703125" style="2" customWidth="1"/>
    <col min="5894" max="5894" width="10.85546875" style="2"/>
    <col min="5895" max="5895" width="12.42578125" style="2" customWidth="1"/>
    <col min="5896" max="6144" width="10.85546875" style="2"/>
    <col min="6145" max="6145" width="16.7109375" style="2" customWidth="1"/>
    <col min="6146" max="6146" width="20.28515625" style="2" customWidth="1"/>
    <col min="6147" max="6147" width="18.7109375" style="2" customWidth="1"/>
    <col min="6148" max="6148" width="17" style="2" customWidth="1"/>
    <col min="6149" max="6149" width="16.5703125" style="2" customWidth="1"/>
    <col min="6150" max="6150" width="10.85546875" style="2"/>
    <col min="6151" max="6151" width="12.42578125" style="2" customWidth="1"/>
    <col min="6152" max="6400" width="10.85546875" style="2"/>
    <col min="6401" max="6401" width="16.7109375" style="2" customWidth="1"/>
    <col min="6402" max="6402" width="20.28515625" style="2" customWidth="1"/>
    <col min="6403" max="6403" width="18.7109375" style="2" customWidth="1"/>
    <col min="6404" max="6404" width="17" style="2" customWidth="1"/>
    <col min="6405" max="6405" width="16.5703125" style="2" customWidth="1"/>
    <col min="6406" max="6406" width="10.85546875" style="2"/>
    <col min="6407" max="6407" width="12.42578125" style="2" customWidth="1"/>
    <col min="6408" max="6656" width="10.85546875" style="2"/>
    <col min="6657" max="6657" width="16.7109375" style="2" customWidth="1"/>
    <col min="6658" max="6658" width="20.28515625" style="2" customWidth="1"/>
    <col min="6659" max="6659" width="18.7109375" style="2" customWidth="1"/>
    <col min="6660" max="6660" width="17" style="2" customWidth="1"/>
    <col min="6661" max="6661" width="16.5703125" style="2" customWidth="1"/>
    <col min="6662" max="6662" width="10.85546875" style="2"/>
    <col min="6663" max="6663" width="12.42578125" style="2" customWidth="1"/>
    <col min="6664" max="6912" width="10.85546875" style="2"/>
    <col min="6913" max="6913" width="16.7109375" style="2" customWidth="1"/>
    <col min="6914" max="6914" width="20.28515625" style="2" customWidth="1"/>
    <col min="6915" max="6915" width="18.7109375" style="2" customWidth="1"/>
    <col min="6916" max="6916" width="17" style="2" customWidth="1"/>
    <col min="6917" max="6917" width="16.5703125" style="2" customWidth="1"/>
    <col min="6918" max="6918" width="10.85546875" style="2"/>
    <col min="6919" max="6919" width="12.42578125" style="2" customWidth="1"/>
    <col min="6920" max="7168" width="10.85546875" style="2"/>
    <col min="7169" max="7169" width="16.7109375" style="2" customWidth="1"/>
    <col min="7170" max="7170" width="20.28515625" style="2" customWidth="1"/>
    <col min="7171" max="7171" width="18.7109375" style="2" customWidth="1"/>
    <col min="7172" max="7172" width="17" style="2" customWidth="1"/>
    <col min="7173" max="7173" width="16.5703125" style="2" customWidth="1"/>
    <col min="7174" max="7174" width="10.85546875" style="2"/>
    <col min="7175" max="7175" width="12.42578125" style="2" customWidth="1"/>
    <col min="7176" max="7424" width="10.85546875" style="2"/>
    <col min="7425" max="7425" width="16.7109375" style="2" customWidth="1"/>
    <col min="7426" max="7426" width="20.28515625" style="2" customWidth="1"/>
    <col min="7427" max="7427" width="18.7109375" style="2" customWidth="1"/>
    <col min="7428" max="7428" width="17" style="2" customWidth="1"/>
    <col min="7429" max="7429" width="16.5703125" style="2" customWidth="1"/>
    <col min="7430" max="7430" width="10.85546875" style="2"/>
    <col min="7431" max="7431" width="12.42578125" style="2" customWidth="1"/>
    <col min="7432" max="7680" width="10.85546875" style="2"/>
    <col min="7681" max="7681" width="16.7109375" style="2" customWidth="1"/>
    <col min="7682" max="7682" width="20.28515625" style="2" customWidth="1"/>
    <col min="7683" max="7683" width="18.7109375" style="2" customWidth="1"/>
    <col min="7684" max="7684" width="17" style="2" customWidth="1"/>
    <col min="7685" max="7685" width="16.5703125" style="2" customWidth="1"/>
    <col min="7686" max="7686" width="10.85546875" style="2"/>
    <col min="7687" max="7687" width="12.42578125" style="2" customWidth="1"/>
    <col min="7688" max="7936" width="10.85546875" style="2"/>
    <col min="7937" max="7937" width="16.7109375" style="2" customWidth="1"/>
    <col min="7938" max="7938" width="20.28515625" style="2" customWidth="1"/>
    <col min="7939" max="7939" width="18.7109375" style="2" customWidth="1"/>
    <col min="7940" max="7940" width="17" style="2" customWidth="1"/>
    <col min="7941" max="7941" width="16.5703125" style="2" customWidth="1"/>
    <col min="7942" max="7942" width="10.85546875" style="2"/>
    <col min="7943" max="7943" width="12.42578125" style="2" customWidth="1"/>
    <col min="7944" max="8192" width="10.85546875" style="2"/>
    <col min="8193" max="8193" width="16.7109375" style="2" customWidth="1"/>
    <col min="8194" max="8194" width="20.28515625" style="2" customWidth="1"/>
    <col min="8195" max="8195" width="18.7109375" style="2" customWidth="1"/>
    <col min="8196" max="8196" width="17" style="2" customWidth="1"/>
    <col min="8197" max="8197" width="16.5703125" style="2" customWidth="1"/>
    <col min="8198" max="8198" width="10.85546875" style="2"/>
    <col min="8199" max="8199" width="12.42578125" style="2" customWidth="1"/>
    <col min="8200" max="8448" width="10.85546875" style="2"/>
    <col min="8449" max="8449" width="16.7109375" style="2" customWidth="1"/>
    <col min="8450" max="8450" width="20.28515625" style="2" customWidth="1"/>
    <col min="8451" max="8451" width="18.7109375" style="2" customWidth="1"/>
    <col min="8452" max="8452" width="17" style="2" customWidth="1"/>
    <col min="8453" max="8453" width="16.5703125" style="2" customWidth="1"/>
    <col min="8454" max="8454" width="10.85546875" style="2"/>
    <col min="8455" max="8455" width="12.42578125" style="2" customWidth="1"/>
    <col min="8456" max="8704" width="10.85546875" style="2"/>
    <col min="8705" max="8705" width="16.7109375" style="2" customWidth="1"/>
    <col min="8706" max="8706" width="20.28515625" style="2" customWidth="1"/>
    <col min="8707" max="8707" width="18.7109375" style="2" customWidth="1"/>
    <col min="8708" max="8708" width="17" style="2" customWidth="1"/>
    <col min="8709" max="8709" width="16.5703125" style="2" customWidth="1"/>
    <col min="8710" max="8710" width="10.85546875" style="2"/>
    <col min="8711" max="8711" width="12.42578125" style="2" customWidth="1"/>
    <col min="8712" max="8960" width="10.85546875" style="2"/>
    <col min="8961" max="8961" width="16.7109375" style="2" customWidth="1"/>
    <col min="8962" max="8962" width="20.28515625" style="2" customWidth="1"/>
    <col min="8963" max="8963" width="18.7109375" style="2" customWidth="1"/>
    <col min="8964" max="8964" width="17" style="2" customWidth="1"/>
    <col min="8965" max="8965" width="16.5703125" style="2" customWidth="1"/>
    <col min="8966" max="8966" width="10.85546875" style="2"/>
    <col min="8967" max="8967" width="12.42578125" style="2" customWidth="1"/>
    <col min="8968" max="9216" width="10.85546875" style="2"/>
    <col min="9217" max="9217" width="16.7109375" style="2" customWidth="1"/>
    <col min="9218" max="9218" width="20.28515625" style="2" customWidth="1"/>
    <col min="9219" max="9219" width="18.7109375" style="2" customWidth="1"/>
    <col min="9220" max="9220" width="17" style="2" customWidth="1"/>
    <col min="9221" max="9221" width="16.5703125" style="2" customWidth="1"/>
    <col min="9222" max="9222" width="10.85546875" style="2"/>
    <col min="9223" max="9223" width="12.42578125" style="2" customWidth="1"/>
    <col min="9224" max="9472" width="10.85546875" style="2"/>
    <col min="9473" max="9473" width="16.7109375" style="2" customWidth="1"/>
    <col min="9474" max="9474" width="20.28515625" style="2" customWidth="1"/>
    <col min="9475" max="9475" width="18.7109375" style="2" customWidth="1"/>
    <col min="9476" max="9476" width="17" style="2" customWidth="1"/>
    <col min="9477" max="9477" width="16.5703125" style="2" customWidth="1"/>
    <col min="9478" max="9478" width="10.85546875" style="2"/>
    <col min="9479" max="9479" width="12.42578125" style="2" customWidth="1"/>
    <col min="9480" max="9728" width="10.85546875" style="2"/>
    <col min="9729" max="9729" width="16.7109375" style="2" customWidth="1"/>
    <col min="9730" max="9730" width="20.28515625" style="2" customWidth="1"/>
    <col min="9731" max="9731" width="18.7109375" style="2" customWidth="1"/>
    <col min="9732" max="9732" width="17" style="2" customWidth="1"/>
    <col min="9733" max="9733" width="16.5703125" style="2" customWidth="1"/>
    <col min="9734" max="9734" width="10.85546875" style="2"/>
    <col min="9735" max="9735" width="12.42578125" style="2" customWidth="1"/>
    <col min="9736" max="9984" width="10.85546875" style="2"/>
    <col min="9985" max="9985" width="16.7109375" style="2" customWidth="1"/>
    <col min="9986" max="9986" width="20.28515625" style="2" customWidth="1"/>
    <col min="9987" max="9987" width="18.7109375" style="2" customWidth="1"/>
    <col min="9988" max="9988" width="17" style="2" customWidth="1"/>
    <col min="9989" max="9989" width="16.5703125" style="2" customWidth="1"/>
    <col min="9990" max="9990" width="10.85546875" style="2"/>
    <col min="9991" max="9991" width="12.42578125" style="2" customWidth="1"/>
    <col min="9992" max="10240" width="10.85546875" style="2"/>
    <col min="10241" max="10241" width="16.7109375" style="2" customWidth="1"/>
    <col min="10242" max="10242" width="20.28515625" style="2" customWidth="1"/>
    <col min="10243" max="10243" width="18.7109375" style="2" customWidth="1"/>
    <col min="10244" max="10244" width="17" style="2" customWidth="1"/>
    <col min="10245" max="10245" width="16.5703125" style="2" customWidth="1"/>
    <col min="10246" max="10246" width="10.85546875" style="2"/>
    <col min="10247" max="10247" width="12.42578125" style="2" customWidth="1"/>
    <col min="10248" max="10496" width="10.85546875" style="2"/>
    <col min="10497" max="10497" width="16.7109375" style="2" customWidth="1"/>
    <col min="10498" max="10498" width="20.28515625" style="2" customWidth="1"/>
    <col min="10499" max="10499" width="18.7109375" style="2" customWidth="1"/>
    <col min="10500" max="10500" width="17" style="2" customWidth="1"/>
    <col min="10501" max="10501" width="16.5703125" style="2" customWidth="1"/>
    <col min="10502" max="10502" width="10.85546875" style="2"/>
    <col min="10503" max="10503" width="12.42578125" style="2" customWidth="1"/>
    <col min="10504" max="10752" width="10.85546875" style="2"/>
    <col min="10753" max="10753" width="16.7109375" style="2" customWidth="1"/>
    <col min="10754" max="10754" width="20.28515625" style="2" customWidth="1"/>
    <col min="10755" max="10755" width="18.7109375" style="2" customWidth="1"/>
    <col min="10756" max="10756" width="17" style="2" customWidth="1"/>
    <col min="10757" max="10757" width="16.5703125" style="2" customWidth="1"/>
    <col min="10758" max="10758" width="10.85546875" style="2"/>
    <col min="10759" max="10759" width="12.42578125" style="2" customWidth="1"/>
    <col min="10760" max="11008" width="10.85546875" style="2"/>
    <col min="11009" max="11009" width="16.7109375" style="2" customWidth="1"/>
    <col min="11010" max="11010" width="20.28515625" style="2" customWidth="1"/>
    <col min="11011" max="11011" width="18.7109375" style="2" customWidth="1"/>
    <col min="11012" max="11012" width="17" style="2" customWidth="1"/>
    <col min="11013" max="11013" width="16.5703125" style="2" customWidth="1"/>
    <col min="11014" max="11014" width="10.85546875" style="2"/>
    <col min="11015" max="11015" width="12.42578125" style="2" customWidth="1"/>
    <col min="11016" max="11264" width="10.85546875" style="2"/>
    <col min="11265" max="11265" width="16.7109375" style="2" customWidth="1"/>
    <col min="11266" max="11266" width="20.28515625" style="2" customWidth="1"/>
    <col min="11267" max="11267" width="18.7109375" style="2" customWidth="1"/>
    <col min="11268" max="11268" width="17" style="2" customWidth="1"/>
    <col min="11269" max="11269" width="16.5703125" style="2" customWidth="1"/>
    <col min="11270" max="11270" width="10.85546875" style="2"/>
    <col min="11271" max="11271" width="12.42578125" style="2" customWidth="1"/>
    <col min="11272" max="11520" width="10.85546875" style="2"/>
    <col min="11521" max="11521" width="16.7109375" style="2" customWidth="1"/>
    <col min="11522" max="11522" width="20.28515625" style="2" customWidth="1"/>
    <col min="11523" max="11523" width="18.7109375" style="2" customWidth="1"/>
    <col min="11524" max="11524" width="17" style="2" customWidth="1"/>
    <col min="11525" max="11525" width="16.5703125" style="2" customWidth="1"/>
    <col min="11526" max="11526" width="10.85546875" style="2"/>
    <col min="11527" max="11527" width="12.42578125" style="2" customWidth="1"/>
    <col min="11528" max="11776" width="10.85546875" style="2"/>
    <col min="11777" max="11777" width="16.7109375" style="2" customWidth="1"/>
    <col min="11778" max="11778" width="20.28515625" style="2" customWidth="1"/>
    <col min="11779" max="11779" width="18.7109375" style="2" customWidth="1"/>
    <col min="11780" max="11780" width="17" style="2" customWidth="1"/>
    <col min="11781" max="11781" width="16.5703125" style="2" customWidth="1"/>
    <col min="11782" max="11782" width="10.85546875" style="2"/>
    <col min="11783" max="11783" width="12.42578125" style="2" customWidth="1"/>
    <col min="11784" max="12032" width="10.85546875" style="2"/>
    <col min="12033" max="12033" width="16.7109375" style="2" customWidth="1"/>
    <col min="12034" max="12034" width="20.28515625" style="2" customWidth="1"/>
    <col min="12035" max="12035" width="18.7109375" style="2" customWidth="1"/>
    <col min="12036" max="12036" width="17" style="2" customWidth="1"/>
    <col min="12037" max="12037" width="16.5703125" style="2" customWidth="1"/>
    <col min="12038" max="12038" width="10.85546875" style="2"/>
    <col min="12039" max="12039" width="12.42578125" style="2" customWidth="1"/>
    <col min="12040" max="12288" width="10.85546875" style="2"/>
    <col min="12289" max="12289" width="16.7109375" style="2" customWidth="1"/>
    <col min="12290" max="12290" width="20.28515625" style="2" customWidth="1"/>
    <col min="12291" max="12291" width="18.7109375" style="2" customWidth="1"/>
    <col min="12292" max="12292" width="17" style="2" customWidth="1"/>
    <col min="12293" max="12293" width="16.5703125" style="2" customWidth="1"/>
    <col min="12294" max="12294" width="10.85546875" style="2"/>
    <col min="12295" max="12295" width="12.42578125" style="2" customWidth="1"/>
    <col min="12296" max="12544" width="10.85546875" style="2"/>
    <col min="12545" max="12545" width="16.7109375" style="2" customWidth="1"/>
    <col min="12546" max="12546" width="20.28515625" style="2" customWidth="1"/>
    <col min="12547" max="12547" width="18.7109375" style="2" customWidth="1"/>
    <col min="12548" max="12548" width="17" style="2" customWidth="1"/>
    <col min="12549" max="12549" width="16.5703125" style="2" customWidth="1"/>
    <col min="12550" max="12550" width="10.85546875" style="2"/>
    <col min="12551" max="12551" width="12.42578125" style="2" customWidth="1"/>
    <col min="12552" max="12800" width="10.85546875" style="2"/>
    <col min="12801" max="12801" width="16.7109375" style="2" customWidth="1"/>
    <col min="12802" max="12802" width="20.28515625" style="2" customWidth="1"/>
    <col min="12803" max="12803" width="18.7109375" style="2" customWidth="1"/>
    <col min="12804" max="12804" width="17" style="2" customWidth="1"/>
    <col min="12805" max="12805" width="16.5703125" style="2" customWidth="1"/>
    <col min="12806" max="12806" width="10.85546875" style="2"/>
    <col min="12807" max="12807" width="12.42578125" style="2" customWidth="1"/>
    <col min="12808" max="13056" width="10.85546875" style="2"/>
    <col min="13057" max="13057" width="16.7109375" style="2" customWidth="1"/>
    <col min="13058" max="13058" width="20.28515625" style="2" customWidth="1"/>
    <col min="13059" max="13059" width="18.7109375" style="2" customWidth="1"/>
    <col min="13060" max="13060" width="17" style="2" customWidth="1"/>
    <col min="13061" max="13061" width="16.5703125" style="2" customWidth="1"/>
    <col min="13062" max="13062" width="10.85546875" style="2"/>
    <col min="13063" max="13063" width="12.42578125" style="2" customWidth="1"/>
    <col min="13064" max="13312" width="10.85546875" style="2"/>
    <col min="13313" max="13313" width="16.7109375" style="2" customWidth="1"/>
    <col min="13314" max="13314" width="20.28515625" style="2" customWidth="1"/>
    <col min="13315" max="13315" width="18.7109375" style="2" customWidth="1"/>
    <col min="13316" max="13316" width="17" style="2" customWidth="1"/>
    <col min="13317" max="13317" width="16.5703125" style="2" customWidth="1"/>
    <col min="13318" max="13318" width="10.85546875" style="2"/>
    <col min="13319" max="13319" width="12.42578125" style="2" customWidth="1"/>
    <col min="13320" max="13568" width="10.85546875" style="2"/>
    <col min="13569" max="13569" width="16.7109375" style="2" customWidth="1"/>
    <col min="13570" max="13570" width="20.28515625" style="2" customWidth="1"/>
    <col min="13571" max="13571" width="18.7109375" style="2" customWidth="1"/>
    <col min="13572" max="13572" width="17" style="2" customWidth="1"/>
    <col min="13573" max="13573" width="16.5703125" style="2" customWidth="1"/>
    <col min="13574" max="13574" width="10.85546875" style="2"/>
    <col min="13575" max="13575" width="12.42578125" style="2" customWidth="1"/>
    <col min="13576" max="13824" width="10.85546875" style="2"/>
    <col min="13825" max="13825" width="16.7109375" style="2" customWidth="1"/>
    <col min="13826" max="13826" width="20.28515625" style="2" customWidth="1"/>
    <col min="13827" max="13827" width="18.7109375" style="2" customWidth="1"/>
    <col min="13828" max="13828" width="17" style="2" customWidth="1"/>
    <col min="13829" max="13829" width="16.5703125" style="2" customWidth="1"/>
    <col min="13830" max="13830" width="10.85546875" style="2"/>
    <col min="13831" max="13831" width="12.42578125" style="2" customWidth="1"/>
    <col min="13832" max="14080" width="10.85546875" style="2"/>
    <col min="14081" max="14081" width="16.7109375" style="2" customWidth="1"/>
    <col min="14082" max="14082" width="20.28515625" style="2" customWidth="1"/>
    <col min="14083" max="14083" width="18.7109375" style="2" customWidth="1"/>
    <col min="14084" max="14084" width="17" style="2" customWidth="1"/>
    <col min="14085" max="14085" width="16.5703125" style="2" customWidth="1"/>
    <col min="14086" max="14086" width="10.85546875" style="2"/>
    <col min="14087" max="14087" width="12.42578125" style="2" customWidth="1"/>
    <col min="14088" max="14336" width="10.85546875" style="2"/>
    <col min="14337" max="14337" width="16.7109375" style="2" customWidth="1"/>
    <col min="14338" max="14338" width="20.28515625" style="2" customWidth="1"/>
    <col min="14339" max="14339" width="18.7109375" style="2" customWidth="1"/>
    <col min="14340" max="14340" width="17" style="2" customWidth="1"/>
    <col min="14341" max="14341" width="16.5703125" style="2" customWidth="1"/>
    <col min="14342" max="14342" width="10.85546875" style="2"/>
    <col min="14343" max="14343" width="12.42578125" style="2" customWidth="1"/>
    <col min="14344" max="14592" width="10.85546875" style="2"/>
    <col min="14593" max="14593" width="16.7109375" style="2" customWidth="1"/>
    <col min="14594" max="14594" width="20.28515625" style="2" customWidth="1"/>
    <col min="14595" max="14595" width="18.7109375" style="2" customWidth="1"/>
    <col min="14596" max="14596" width="17" style="2" customWidth="1"/>
    <col min="14597" max="14597" width="16.5703125" style="2" customWidth="1"/>
    <col min="14598" max="14598" width="10.85546875" style="2"/>
    <col min="14599" max="14599" width="12.42578125" style="2" customWidth="1"/>
    <col min="14600" max="14848" width="10.85546875" style="2"/>
    <col min="14849" max="14849" width="16.7109375" style="2" customWidth="1"/>
    <col min="14850" max="14850" width="20.28515625" style="2" customWidth="1"/>
    <col min="14851" max="14851" width="18.7109375" style="2" customWidth="1"/>
    <col min="14852" max="14852" width="17" style="2" customWidth="1"/>
    <col min="14853" max="14853" width="16.5703125" style="2" customWidth="1"/>
    <col min="14854" max="14854" width="10.85546875" style="2"/>
    <col min="14855" max="14855" width="12.42578125" style="2" customWidth="1"/>
    <col min="14856" max="15104" width="10.85546875" style="2"/>
    <col min="15105" max="15105" width="16.7109375" style="2" customWidth="1"/>
    <col min="15106" max="15106" width="20.28515625" style="2" customWidth="1"/>
    <col min="15107" max="15107" width="18.7109375" style="2" customWidth="1"/>
    <col min="15108" max="15108" width="17" style="2" customWidth="1"/>
    <col min="15109" max="15109" width="16.5703125" style="2" customWidth="1"/>
    <col min="15110" max="15110" width="10.85546875" style="2"/>
    <col min="15111" max="15111" width="12.42578125" style="2" customWidth="1"/>
    <col min="15112" max="15360" width="10.85546875" style="2"/>
    <col min="15361" max="15361" width="16.7109375" style="2" customWidth="1"/>
    <col min="15362" max="15362" width="20.28515625" style="2" customWidth="1"/>
    <col min="15363" max="15363" width="18.7109375" style="2" customWidth="1"/>
    <col min="15364" max="15364" width="17" style="2" customWidth="1"/>
    <col min="15365" max="15365" width="16.5703125" style="2" customWidth="1"/>
    <col min="15366" max="15366" width="10.85546875" style="2"/>
    <col min="15367" max="15367" width="12.42578125" style="2" customWidth="1"/>
    <col min="15368" max="15616" width="10.85546875" style="2"/>
    <col min="15617" max="15617" width="16.7109375" style="2" customWidth="1"/>
    <col min="15618" max="15618" width="20.28515625" style="2" customWidth="1"/>
    <col min="15619" max="15619" width="18.7109375" style="2" customWidth="1"/>
    <col min="15620" max="15620" width="17" style="2" customWidth="1"/>
    <col min="15621" max="15621" width="16.5703125" style="2" customWidth="1"/>
    <col min="15622" max="15622" width="10.85546875" style="2"/>
    <col min="15623" max="15623" width="12.42578125" style="2" customWidth="1"/>
    <col min="15624" max="15872" width="10.85546875" style="2"/>
    <col min="15873" max="15873" width="16.7109375" style="2" customWidth="1"/>
    <col min="15874" max="15874" width="20.28515625" style="2" customWidth="1"/>
    <col min="15875" max="15875" width="18.7109375" style="2" customWidth="1"/>
    <col min="15876" max="15876" width="17" style="2" customWidth="1"/>
    <col min="15877" max="15877" width="16.5703125" style="2" customWidth="1"/>
    <col min="15878" max="15878" width="10.85546875" style="2"/>
    <col min="15879" max="15879" width="12.42578125" style="2" customWidth="1"/>
    <col min="15880" max="16128" width="10.85546875" style="2"/>
    <col min="16129" max="16129" width="16.7109375" style="2" customWidth="1"/>
    <col min="16130" max="16130" width="20.28515625" style="2" customWidth="1"/>
    <col min="16131" max="16131" width="18.7109375" style="2" customWidth="1"/>
    <col min="16132" max="16132" width="17" style="2" customWidth="1"/>
    <col min="16133" max="16133" width="16.5703125" style="2" customWidth="1"/>
    <col min="16134" max="16134" width="10.85546875" style="2"/>
    <col min="16135" max="16135" width="12.42578125" style="2" customWidth="1"/>
    <col min="16136" max="16356" width="10.85546875" style="2"/>
    <col min="16357" max="16384" width="10.85546875" style="2" customWidth="1"/>
  </cols>
  <sheetData>
    <row r="1" spans="1:104" x14ac:dyDescent="0.2">
      <c r="A1" s="3"/>
      <c r="B1" s="584" t="s">
        <v>1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4" t="s">
        <v>16</v>
      </c>
    </row>
    <row r="2" spans="1:104" x14ac:dyDescent="0.2">
      <c r="A2" s="1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" t="s">
        <v>2</v>
      </c>
    </row>
    <row r="3" spans="1:104" x14ac:dyDescent="0.2">
      <c r="A3" s="1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</row>
    <row r="4" spans="1:104" ht="15" x14ac:dyDescent="0.2">
      <c r="A4" s="585" t="s">
        <v>3</v>
      </c>
      <c r="B4" s="585"/>
      <c r="C4" s="6" t="s">
        <v>134</v>
      </c>
      <c r="D4" s="6"/>
      <c r="E4" s="7"/>
      <c r="F4" s="7"/>
      <c r="G4" s="599" t="s">
        <v>173</v>
      </c>
      <c r="H4" s="599"/>
      <c r="I4" s="599"/>
      <c r="J4" s="599"/>
      <c r="K4" s="599"/>
      <c r="L4" s="599"/>
      <c r="M4" s="435"/>
      <c r="N4" s="9"/>
      <c r="O4" s="10"/>
    </row>
    <row r="5" spans="1:104" ht="15" x14ac:dyDescent="0.2">
      <c r="A5" s="585" t="s">
        <v>4</v>
      </c>
      <c r="B5" s="585"/>
      <c r="C5" s="11" t="s">
        <v>135</v>
      </c>
      <c r="D5" s="11"/>
      <c r="E5" s="7"/>
      <c r="F5" s="7"/>
      <c r="G5" s="599" t="s">
        <v>164</v>
      </c>
      <c r="H5" s="599"/>
      <c r="I5" s="599"/>
      <c r="J5" s="599"/>
      <c r="K5" s="599"/>
      <c r="L5" s="599"/>
      <c r="M5" s="435"/>
      <c r="N5" s="12"/>
    </row>
    <row r="6" spans="1:104" x14ac:dyDescent="0.2">
      <c r="G6" s="2" t="s">
        <v>158</v>
      </c>
    </row>
    <row r="7" spans="1:104" ht="15" thickBot="1" x14ac:dyDescent="0.25"/>
    <row r="8" spans="1:104" ht="14.85" customHeight="1" thickBot="1" x14ac:dyDescent="0.25">
      <c r="H8" s="621" t="s">
        <v>174</v>
      </c>
      <c r="I8" s="591"/>
      <c r="J8" s="591"/>
      <c r="K8" s="591"/>
      <c r="L8" s="591"/>
      <c r="M8" s="592"/>
      <c r="N8" s="622" t="s">
        <v>175</v>
      </c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4"/>
      <c r="AJ8" s="622" t="s">
        <v>176</v>
      </c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4"/>
      <c r="BF8" s="622" t="s">
        <v>177</v>
      </c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4"/>
      <c r="CA8" s="627" t="s">
        <v>178</v>
      </c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7"/>
      <c r="CS8" s="627"/>
      <c r="CT8" s="628"/>
      <c r="CU8" s="629"/>
      <c r="CV8" s="580" t="s">
        <v>18</v>
      </c>
      <c r="CW8" s="582" t="s">
        <v>19</v>
      </c>
      <c r="CX8" s="582" t="s">
        <v>20</v>
      </c>
      <c r="CY8" s="582" t="s">
        <v>131</v>
      </c>
      <c r="CZ8" s="625" t="s">
        <v>144</v>
      </c>
    </row>
    <row r="9" spans="1:104" ht="12.95" customHeight="1" x14ac:dyDescent="0.2">
      <c r="H9" s="351">
        <v>24</v>
      </c>
      <c r="I9" s="504">
        <v>25</v>
      </c>
      <c r="J9" s="504">
        <v>26</v>
      </c>
      <c r="K9" s="504">
        <v>27</v>
      </c>
      <c r="L9" s="504">
        <v>28</v>
      </c>
      <c r="M9" s="504">
        <v>31</v>
      </c>
      <c r="N9" s="18">
        <v>1</v>
      </c>
      <c r="O9" s="18">
        <f>+N9+1</f>
        <v>2</v>
      </c>
      <c r="P9" s="18">
        <f t="shared" ref="P9:AK9" si="0">+O9+1</f>
        <v>3</v>
      </c>
      <c r="Q9" s="351">
        <f t="shared" si="0"/>
        <v>4</v>
      </c>
      <c r="R9" s="18">
        <f>+Q9+3</f>
        <v>7</v>
      </c>
      <c r="S9" s="18">
        <f t="shared" si="0"/>
        <v>8</v>
      </c>
      <c r="T9" s="18">
        <f>+S9+1</f>
        <v>9</v>
      </c>
      <c r="U9" s="18">
        <f t="shared" si="0"/>
        <v>10</v>
      </c>
      <c r="V9" s="18">
        <f t="shared" si="0"/>
        <v>11</v>
      </c>
      <c r="W9" s="18">
        <f>+V9+3</f>
        <v>14</v>
      </c>
      <c r="X9" s="18">
        <f t="shared" si="0"/>
        <v>15</v>
      </c>
      <c r="Y9" s="351">
        <f>+X9+1</f>
        <v>16</v>
      </c>
      <c r="Z9" s="18">
        <f t="shared" si="0"/>
        <v>17</v>
      </c>
      <c r="AA9" s="18">
        <f>+Z9+1</f>
        <v>18</v>
      </c>
      <c r="AB9" s="351">
        <f>+AA9+3</f>
        <v>21</v>
      </c>
      <c r="AC9" s="18">
        <f t="shared" si="0"/>
        <v>22</v>
      </c>
      <c r="AD9" s="18">
        <f>+AC9+1</f>
        <v>23</v>
      </c>
      <c r="AE9" s="18">
        <f t="shared" si="0"/>
        <v>24</v>
      </c>
      <c r="AF9" s="18">
        <f t="shared" si="0"/>
        <v>25</v>
      </c>
      <c r="AG9" s="18">
        <f>+AF9+3</f>
        <v>28</v>
      </c>
      <c r="AH9" s="99">
        <f t="shared" si="0"/>
        <v>29</v>
      </c>
      <c r="AI9" s="437">
        <v>30</v>
      </c>
      <c r="AJ9" s="18">
        <v>1</v>
      </c>
      <c r="AK9" s="18">
        <f t="shared" si="0"/>
        <v>2</v>
      </c>
      <c r="AL9" s="351">
        <f>+AK9+3</f>
        <v>5</v>
      </c>
      <c r="AM9" s="351">
        <f>+AL9+1</f>
        <v>6</v>
      </c>
      <c r="AN9" s="351">
        <f>+AM9+1</f>
        <v>7</v>
      </c>
      <c r="AO9" s="351">
        <f t="shared" ref="AO9:AR9" si="1">+AN9+1</f>
        <v>8</v>
      </c>
      <c r="AP9" s="351">
        <f t="shared" si="1"/>
        <v>9</v>
      </c>
      <c r="AQ9" s="19">
        <f>+AP9+3</f>
        <v>12</v>
      </c>
      <c r="AR9" s="18">
        <f t="shared" si="1"/>
        <v>13</v>
      </c>
      <c r="AS9" s="18">
        <f>+AR9+1</f>
        <v>14</v>
      </c>
      <c r="AT9" s="18">
        <f t="shared" ref="AT9:AW9" si="2">+AS9+1</f>
        <v>15</v>
      </c>
      <c r="AU9" s="18">
        <f t="shared" si="2"/>
        <v>16</v>
      </c>
      <c r="AV9" s="18">
        <f>+AU9+3</f>
        <v>19</v>
      </c>
      <c r="AW9" s="18">
        <f t="shared" si="2"/>
        <v>20</v>
      </c>
      <c r="AX9" s="18">
        <f>+AW9+1</f>
        <v>21</v>
      </c>
      <c r="AY9" s="18">
        <f t="shared" ref="AY9:BB9" si="3">+AX9+1</f>
        <v>22</v>
      </c>
      <c r="AZ9" s="18">
        <f t="shared" si="3"/>
        <v>23</v>
      </c>
      <c r="BA9" s="18">
        <f>+AZ9+3</f>
        <v>26</v>
      </c>
      <c r="BB9" s="18">
        <f t="shared" si="3"/>
        <v>27</v>
      </c>
      <c r="BC9" s="18">
        <f t="shared" ref="BC9" si="4">+BB9+1</f>
        <v>28</v>
      </c>
      <c r="BD9" s="18">
        <f t="shared" ref="BD9" si="5">+BC9+1</f>
        <v>29</v>
      </c>
      <c r="BE9" s="357">
        <v>30</v>
      </c>
      <c r="BF9" s="19">
        <v>2</v>
      </c>
      <c r="BG9" s="18">
        <f t="shared" ref="BG9:BH9" si="6">+BF9+1</f>
        <v>3</v>
      </c>
      <c r="BH9" s="18">
        <f t="shared" si="6"/>
        <v>4</v>
      </c>
      <c r="BI9" s="18">
        <f>+BH9+1</f>
        <v>5</v>
      </c>
      <c r="BJ9" s="18">
        <f t="shared" ref="BJ9:BM9" si="7">+BI9+1</f>
        <v>6</v>
      </c>
      <c r="BK9" s="18">
        <f>+BJ9+3</f>
        <v>9</v>
      </c>
      <c r="BL9" s="18">
        <f t="shared" si="7"/>
        <v>10</v>
      </c>
      <c r="BM9" s="18">
        <f t="shared" si="7"/>
        <v>11</v>
      </c>
      <c r="BN9" s="351">
        <f>+BM9+1</f>
        <v>12</v>
      </c>
      <c r="BO9" s="18">
        <f t="shared" ref="BO9:BR9" si="8">+BN9+1</f>
        <v>13</v>
      </c>
      <c r="BP9" s="19">
        <f>+BO9+3</f>
        <v>16</v>
      </c>
      <c r="BQ9" s="18">
        <f t="shared" si="8"/>
        <v>17</v>
      </c>
      <c r="BR9" s="18">
        <f t="shared" si="8"/>
        <v>18</v>
      </c>
      <c r="BS9" s="18">
        <f>+BR9+1</f>
        <v>19</v>
      </c>
      <c r="BT9" s="18">
        <f t="shared" ref="BT9:BW9" si="9">+BS9+1</f>
        <v>20</v>
      </c>
      <c r="BU9" s="351">
        <f>+BT9+3</f>
        <v>23</v>
      </c>
      <c r="BV9" s="18">
        <f t="shared" si="9"/>
        <v>24</v>
      </c>
      <c r="BW9" s="18">
        <f t="shared" si="9"/>
        <v>25</v>
      </c>
      <c r="BX9" s="18">
        <f>+BW9+1</f>
        <v>26</v>
      </c>
      <c r="BY9" s="18">
        <f t="shared" ref="BY9" si="10">+BX9+1</f>
        <v>27</v>
      </c>
      <c r="BZ9" s="357">
        <v>30</v>
      </c>
      <c r="CA9" s="351">
        <v>1</v>
      </c>
      <c r="CB9" s="18">
        <f t="shared" ref="CB9:CD9" si="11">+CA9+1</f>
        <v>2</v>
      </c>
      <c r="CC9" s="18">
        <f t="shared" si="11"/>
        <v>3</v>
      </c>
      <c r="CD9" s="18">
        <f t="shared" si="11"/>
        <v>4</v>
      </c>
      <c r="CE9" s="18">
        <f>+CD9+3</f>
        <v>7</v>
      </c>
      <c r="CF9" s="19">
        <f>+CE9+1</f>
        <v>8</v>
      </c>
      <c r="CG9" s="18">
        <f t="shared" ref="CG9:CI9" si="12">+CF9+1</f>
        <v>9</v>
      </c>
      <c r="CH9" s="18">
        <f t="shared" si="12"/>
        <v>10</v>
      </c>
      <c r="CI9" s="18">
        <f t="shared" si="12"/>
        <v>11</v>
      </c>
      <c r="CJ9" s="351">
        <f>+CI9+3</f>
        <v>14</v>
      </c>
      <c r="CK9" s="18">
        <f>+CJ9+1</f>
        <v>15</v>
      </c>
      <c r="CL9" s="18">
        <f t="shared" ref="CL9:CN9" si="13">+CK9+1</f>
        <v>16</v>
      </c>
      <c r="CM9" s="18">
        <f t="shared" si="13"/>
        <v>17</v>
      </c>
      <c r="CN9" s="18">
        <f t="shared" si="13"/>
        <v>18</v>
      </c>
      <c r="CO9" s="351">
        <f>+CN9+3</f>
        <v>21</v>
      </c>
      <c r="CP9" s="18">
        <f>+CO9+1</f>
        <v>22</v>
      </c>
      <c r="CQ9" s="18">
        <f t="shared" ref="CQ9:CS9" si="14">+CP9+1</f>
        <v>23</v>
      </c>
      <c r="CR9" s="18">
        <f t="shared" si="14"/>
        <v>24</v>
      </c>
      <c r="CS9" s="19">
        <f t="shared" si="14"/>
        <v>25</v>
      </c>
      <c r="CT9" s="351">
        <f>+CS9+3</f>
        <v>28</v>
      </c>
      <c r="CU9" s="99">
        <f>+CT9+1</f>
        <v>29</v>
      </c>
      <c r="CV9" s="581"/>
      <c r="CW9" s="583"/>
      <c r="CX9" s="583"/>
      <c r="CY9" s="583"/>
      <c r="CZ9" s="626"/>
    </row>
    <row r="10" spans="1:104" s="13" customFormat="1" ht="13.7" customHeight="1" thickBot="1" x14ac:dyDescent="0.3">
      <c r="A10" s="20" t="s">
        <v>0</v>
      </c>
      <c r="B10" s="21" t="s">
        <v>5</v>
      </c>
      <c r="C10" s="22" t="s">
        <v>6</v>
      </c>
      <c r="D10" s="22" t="s">
        <v>7</v>
      </c>
      <c r="E10" s="26" t="s">
        <v>8</v>
      </c>
      <c r="F10" s="26" t="s">
        <v>17</v>
      </c>
      <c r="G10" s="95" t="s">
        <v>9</v>
      </c>
      <c r="H10" s="97" t="s">
        <v>10</v>
      </c>
      <c r="I10" s="349" t="s">
        <v>11</v>
      </c>
      <c r="J10" s="349" t="s">
        <v>153</v>
      </c>
      <c r="K10" s="349" t="s">
        <v>13</v>
      </c>
      <c r="L10" s="349" t="s">
        <v>14</v>
      </c>
      <c r="M10" s="436" t="s">
        <v>10</v>
      </c>
      <c r="N10" s="48" t="s">
        <v>11</v>
      </c>
      <c r="O10" s="48" t="s">
        <v>153</v>
      </c>
      <c r="P10" s="48" t="s">
        <v>13</v>
      </c>
      <c r="Q10" s="48" t="s">
        <v>14</v>
      </c>
      <c r="R10" s="100" t="s">
        <v>10</v>
      </c>
      <c r="S10" s="48" t="s">
        <v>11</v>
      </c>
      <c r="T10" s="48" t="s">
        <v>153</v>
      </c>
      <c r="U10" s="48" t="s">
        <v>13</v>
      </c>
      <c r="V10" s="48" t="s">
        <v>14</v>
      </c>
      <c r="W10" s="100" t="s">
        <v>10</v>
      </c>
      <c r="X10" s="48" t="s">
        <v>11</v>
      </c>
      <c r="Y10" s="48" t="s">
        <v>153</v>
      </c>
      <c r="Z10" s="48" t="s">
        <v>13</v>
      </c>
      <c r="AA10" s="48" t="s">
        <v>14</v>
      </c>
      <c r="AB10" s="100" t="s">
        <v>10</v>
      </c>
      <c r="AC10" s="48" t="s">
        <v>11</v>
      </c>
      <c r="AD10" s="48" t="s">
        <v>153</v>
      </c>
      <c r="AE10" s="48" t="s">
        <v>13</v>
      </c>
      <c r="AF10" s="48" t="s">
        <v>14</v>
      </c>
      <c r="AG10" s="48" t="s">
        <v>10</v>
      </c>
      <c r="AH10" s="101" t="s">
        <v>11</v>
      </c>
      <c r="AI10" s="436" t="s">
        <v>153</v>
      </c>
      <c r="AJ10" s="48" t="s">
        <v>13</v>
      </c>
      <c r="AK10" s="48" t="s">
        <v>14</v>
      </c>
      <c r="AL10" s="48" t="s">
        <v>10</v>
      </c>
      <c r="AM10" s="48" t="s">
        <v>11</v>
      </c>
      <c r="AN10" s="48" t="s">
        <v>153</v>
      </c>
      <c r="AO10" s="48" t="s">
        <v>13</v>
      </c>
      <c r="AP10" s="48" t="s">
        <v>14</v>
      </c>
      <c r="AQ10" s="48" t="s">
        <v>10</v>
      </c>
      <c r="AR10" s="48" t="s">
        <v>11</v>
      </c>
      <c r="AS10" s="48" t="s">
        <v>153</v>
      </c>
      <c r="AT10" s="48" t="s">
        <v>13</v>
      </c>
      <c r="AU10" s="48" t="s">
        <v>14</v>
      </c>
      <c r="AV10" s="48" t="s">
        <v>10</v>
      </c>
      <c r="AW10" s="48" t="s">
        <v>11</v>
      </c>
      <c r="AX10" s="48" t="s">
        <v>153</v>
      </c>
      <c r="AY10" s="48" t="s">
        <v>13</v>
      </c>
      <c r="AZ10" s="48" t="s">
        <v>14</v>
      </c>
      <c r="BA10" s="48" t="s">
        <v>10</v>
      </c>
      <c r="BB10" s="48" t="s">
        <v>11</v>
      </c>
      <c r="BC10" s="48" t="s">
        <v>153</v>
      </c>
      <c r="BD10" s="48" t="s">
        <v>13</v>
      </c>
      <c r="BE10" s="48" t="s">
        <v>14</v>
      </c>
      <c r="BF10" s="48" t="s">
        <v>10</v>
      </c>
      <c r="BG10" s="48" t="s">
        <v>11</v>
      </c>
      <c r="BH10" s="48" t="s">
        <v>153</v>
      </c>
      <c r="BI10" s="48" t="s">
        <v>13</v>
      </c>
      <c r="BJ10" s="48" t="s">
        <v>14</v>
      </c>
      <c r="BK10" s="48" t="s">
        <v>10</v>
      </c>
      <c r="BL10" s="48" t="s">
        <v>11</v>
      </c>
      <c r="BM10" s="48" t="s">
        <v>153</v>
      </c>
      <c r="BN10" s="48" t="s">
        <v>13</v>
      </c>
      <c r="BO10" s="48" t="s">
        <v>14</v>
      </c>
      <c r="BP10" s="48" t="s">
        <v>10</v>
      </c>
      <c r="BQ10" s="48" t="s">
        <v>11</v>
      </c>
      <c r="BR10" s="48" t="s">
        <v>153</v>
      </c>
      <c r="BS10" s="48" t="s">
        <v>13</v>
      </c>
      <c r="BT10" s="48" t="s">
        <v>14</v>
      </c>
      <c r="BU10" s="48" t="s">
        <v>10</v>
      </c>
      <c r="BV10" s="48" t="s">
        <v>11</v>
      </c>
      <c r="BW10" s="48" t="s">
        <v>153</v>
      </c>
      <c r="BX10" s="48" t="s">
        <v>13</v>
      </c>
      <c r="BY10" s="48" t="s">
        <v>14</v>
      </c>
      <c r="BZ10" s="48" t="s">
        <v>10</v>
      </c>
      <c r="CA10" s="48" t="s">
        <v>11</v>
      </c>
      <c r="CB10" s="48" t="s">
        <v>153</v>
      </c>
      <c r="CC10" s="48" t="s">
        <v>13</v>
      </c>
      <c r="CD10" s="48" t="s">
        <v>14</v>
      </c>
      <c r="CE10" s="48" t="s">
        <v>10</v>
      </c>
      <c r="CF10" s="48" t="s">
        <v>11</v>
      </c>
      <c r="CG10" s="48" t="s">
        <v>153</v>
      </c>
      <c r="CH10" s="48" t="s">
        <v>13</v>
      </c>
      <c r="CI10" s="48" t="s">
        <v>14</v>
      </c>
      <c r="CJ10" s="48" t="s">
        <v>10</v>
      </c>
      <c r="CK10" s="48" t="s">
        <v>11</v>
      </c>
      <c r="CL10" s="48" t="s">
        <v>153</v>
      </c>
      <c r="CM10" s="48" t="s">
        <v>13</v>
      </c>
      <c r="CN10" s="48" t="s">
        <v>14</v>
      </c>
      <c r="CO10" s="48" t="s">
        <v>10</v>
      </c>
      <c r="CP10" s="48" t="s">
        <v>11</v>
      </c>
      <c r="CQ10" s="48" t="s">
        <v>153</v>
      </c>
      <c r="CR10" s="48" t="s">
        <v>13</v>
      </c>
      <c r="CS10" s="48" t="s">
        <v>14</v>
      </c>
      <c r="CT10" s="48" t="s">
        <v>10</v>
      </c>
      <c r="CU10" s="48" t="s">
        <v>11</v>
      </c>
      <c r="CV10" s="581"/>
      <c r="CW10" s="583"/>
      <c r="CX10" s="583"/>
      <c r="CY10" s="583"/>
      <c r="CZ10" s="626" t="s">
        <v>144</v>
      </c>
    </row>
    <row r="11" spans="1:104" ht="31.5" x14ac:dyDescent="0.2">
      <c r="A11" s="344">
        <v>3494</v>
      </c>
      <c r="B11" s="87" t="s">
        <v>47</v>
      </c>
      <c r="C11" s="88" t="s">
        <v>48</v>
      </c>
      <c r="D11" s="89"/>
      <c r="E11" s="52">
        <v>29</v>
      </c>
      <c r="F11" s="52">
        <f t="shared" ref="F11" si="15">+CX11</f>
        <v>48</v>
      </c>
      <c r="G11" s="325"/>
      <c r="H11" s="352"/>
      <c r="I11" s="352"/>
      <c r="J11" s="352"/>
      <c r="K11" s="352"/>
      <c r="L11" s="352"/>
      <c r="M11" s="438"/>
      <c r="N11" s="155" t="s">
        <v>33</v>
      </c>
      <c r="O11" s="54"/>
      <c r="P11" s="54"/>
      <c r="Q11" s="54"/>
      <c r="R11" s="54"/>
      <c r="S11" s="54"/>
      <c r="T11" s="54"/>
      <c r="U11" s="54"/>
      <c r="V11" s="54"/>
      <c r="W11" s="54"/>
      <c r="X11" s="42" t="s">
        <v>197</v>
      </c>
      <c r="Y11" s="54"/>
      <c r="Z11" s="54"/>
      <c r="AA11" s="54"/>
      <c r="AB11" s="54"/>
      <c r="AC11" s="54"/>
      <c r="AD11" s="54"/>
      <c r="AE11" s="54"/>
      <c r="AF11" s="54"/>
      <c r="AG11" s="54"/>
      <c r="AH11" s="42" t="s">
        <v>198</v>
      </c>
      <c r="AI11" s="153"/>
      <c r="AJ11" s="102"/>
      <c r="AK11" s="53"/>
      <c r="AL11" s="54"/>
      <c r="AM11" s="54"/>
      <c r="AN11" s="54"/>
      <c r="AO11" s="54"/>
      <c r="AP11" s="54"/>
      <c r="AQ11" s="55"/>
      <c r="AR11" s="42" t="s">
        <v>199</v>
      </c>
      <c r="AS11" s="54"/>
      <c r="AT11" s="54"/>
      <c r="AU11" s="54"/>
      <c r="AV11" s="53"/>
      <c r="AW11" s="53"/>
      <c r="AX11" s="53"/>
      <c r="AY11" s="53"/>
      <c r="AZ11" s="53"/>
      <c r="BA11" s="53"/>
      <c r="BB11" s="41" t="s">
        <v>200</v>
      </c>
      <c r="BC11" s="53"/>
      <c r="BD11" s="53"/>
      <c r="BE11" s="103"/>
      <c r="BF11" s="416"/>
      <c r="BG11" s="53"/>
      <c r="BH11" s="53"/>
      <c r="BI11" s="54"/>
      <c r="BJ11" s="54"/>
      <c r="BK11" s="54"/>
      <c r="BL11" s="42" t="s">
        <v>201</v>
      </c>
      <c r="BM11" s="54"/>
      <c r="BN11" s="54"/>
      <c r="BO11" s="54"/>
      <c r="BP11" s="55"/>
      <c r="BQ11" s="415"/>
      <c r="BR11" s="54"/>
      <c r="BS11" s="53"/>
      <c r="BT11" s="53"/>
      <c r="BU11" s="54"/>
      <c r="BV11" s="236" t="s">
        <v>202</v>
      </c>
      <c r="BW11" s="53"/>
      <c r="BX11" s="54"/>
      <c r="BY11" s="53"/>
      <c r="BZ11" s="443"/>
      <c r="CA11" s="352"/>
      <c r="CB11" s="53"/>
      <c r="CC11" s="53"/>
      <c r="CD11" s="54"/>
      <c r="CE11" s="53" t="s">
        <v>34</v>
      </c>
      <c r="CF11" s="55"/>
      <c r="CG11" s="53"/>
      <c r="CH11" s="53"/>
      <c r="CI11" s="53"/>
      <c r="CJ11" s="54"/>
      <c r="CK11" s="53"/>
      <c r="CL11" s="53"/>
      <c r="CM11" s="53"/>
      <c r="CN11" s="54"/>
      <c r="CO11" s="54"/>
      <c r="CP11" s="56"/>
      <c r="CQ11" s="53"/>
      <c r="CR11" s="53"/>
      <c r="CS11" s="55"/>
      <c r="CT11" s="153"/>
      <c r="CU11" s="153"/>
      <c r="CV11" s="258">
        <f>(COUNTA(H11:CU11))*3</f>
        <v>24</v>
      </c>
      <c r="CW11" s="57">
        <v>24</v>
      </c>
      <c r="CX11" s="58">
        <f t="shared" ref="CX11:CX16" si="16">SUM(CV11:CW11)</f>
        <v>48</v>
      </c>
      <c r="CY11" s="449" t="s">
        <v>143</v>
      </c>
      <c r="CZ11" s="446" t="s">
        <v>179</v>
      </c>
    </row>
    <row r="12" spans="1:104" ht="31.5" x14ac:dyDescent="0.2">
      <c r="A12" s="345">
        <v>3494</v>
      </c>
      <c r="B12" s="23" t="s">
        <v>49</v>
      </c>
      <c r="C12" s="24" t="s">
        <v>50</v>
      </c>
      <c r="D12" s="17"/>
      <c r="E12" s="27">
        <f t="shared" ref="E12:E16" si="17">+E11</f>
        <v>29</v>
      </c>
      <c r="F12" s="27">
        <f t="shared" ref="F12:F16" si="18">+CX12</f>
        <v>48</v>
      </c>
      <c r="G12" s="326"/>
      <c r="H12" s="353"/>
      <c r="I12" s="353"/>
      <c r="J12" s="353"/>
      <c r="K12" s="353"/>
      <c r="L12" s="353"/>
      <c r="M12" s="439"/>
      <c r="N12" s="108"/>
      <c r="O12" s="42"/>
      <c r="P12" s="42" t="s">
        <v>33</v>
      </c>
      <c r="Q12" s="42"/>
      <c r="R12" s="42"/>
      <c r="S12" s="42"/>
      <c r="T12" s="42"/>
      <c r="U12" s="42"/>
      <c r="V12" s="42"/>
      <c r="W12" s="42"/>
      <c r="X12" s="42"/>
      <c r="Y12" s="42"/>
      <c r="Z12" s="42" t="s">
        <v>197</v>
      </c>
      <c r="AA12" s="42"/>
      <c r="AB12" s="42"/>
      <c r="AC12" s="42"/>
      <c r="AD12" s="42"/>
      <c r="AE12" s="42"/>
      <c r="AF12" s="42"/>
      <c r="AG12" s="42"/>
      <c r="AH12" s="42"/>
      <c r="AI12" s="154"/>
      <c r="AJ12" s="42" t="s">
        <v>198</v>
      </c>
      <c r="AK12" s="41"/>
      <c r="AL12" s="42"/>
      <c r="AM12" s="42"/>
      <c r="AN12" s="42"/>
      <c r="AO12" s="42"/>
      <c r="AP12" s="42"/>
      <c r="AQ12" s="43"/>
      <c r="AR12" s="42"/>
      <c r="AS12" s="42"/>
      <c r="AT12" s="42" t="s">
        <v>199</v>
      </c>
      <c r="AU12" s="42"/>
      <c r="AV12" s="41"/>
      <c r="AW12" s="41"/>
      <c r="AX12" s="41"/>
      <c r="AY12" s="41"/>
      <c r="AZ12" s="41"/>
      <c r="BA12" s="41"/>
      <c r="BB12" s="41"/>
      <c r="BC12" s="41"/>
      <c r="BD12" s="41" t="s">
        <v>200</v>
      </c>
      <c r="BE12" s="105"/>
      <c r="BF12" s="417"/>
      <c r="BG12" s="41"/>
      <c r="BH12" s="41"/>
      <c r="BI12" s="42"/>
      <c r="BJ12" s="42"/>
      <c r="BK12" s="42"/>
      <c r="BL12" s="42"/>
      <c r="BM12" s="42"/>
      <c r="BN12" s="42" t="s">
        <v>201</v>
      </c>
      <c r="BO12" s="42"/>
      <c r="BP12" s="43"/>
      <c r="BQ12" s="418"/>
      <c r="BR12" s="42"/>
      <c r="BS12" s="41"/>
      <c r="BT12" s="41"/>
      <c r="BU12" s="42"/>
      <c r="BV12" s="41"/>
      <c r="BW12" s="41"/>
      <c r="BX12" s="236" t="s">
        <v>202</v>
      </c>
      <c r="BY12" s="41"/>
      <c r="BZ12" s="444"/>
      <c r="CA12" s="353"/>
      <c r="CB12" s="41"/>
      <c r="CC12" s="41"/>
      <c r="CD12" s="42"/>
      <c r="CE12" s="41"/>
      <c r="CF12" s="43"/>
      <c r="CG12" s="41"/>
      <c r="CH12" s="41" t="s">
        <v>34</v>
      </c>
      <c r="CI12" s="41"/>
      <c r="CJ12" s="42"/>
      <c r="CK12" s="41"/>
      <c r="CL12" s="41"/>
      <c r="CM12" s="41"/>
      <c r="CN12" s="42"/>
      <c r="CO12" s="42"/>
      <c r="CP12" s="44"/>
      <c r="CQ12" s="41"/>
      <c r="CR12" s="41"/>
      <c r="CS12" s="43"/>
      <c r="CT12" s="154"/>
      <c r="CU12" s="154"/>
      <c r="CV12" s="259">
        <f>(COUNTA(H12:CU12))*3</f>
        <v>24</v>
      </c>
      <c r="CW12" s="23">
        <v>24</v>
      </c>
      <c r="CX12" s="60">
        <f t="shared" si="16"/>
        <v>48</v>
      </c>
      <c r="CY12" s="450" t="s">
        <v>143</v>
      </c>
      <c r="CZ12" s="447" t="s">
        <v>179</v>
      </c>
    </row>
    <row r="13" spans="1:104" ht="32.25" thickBot="1" x14ac:dyDescent="0.25">
      <c r="A13" s="345">
        <v>3494</v>
      </c>
      <c r="B13" s="23" t="s">
        <v>51</v>
      </c>
      <c r="C13" s="17" t="s">
        <v>52</v>
      </c>
      <c r="D13" s="17"/>
      <c r="E13" s="27">
        <f t="shared" si="17"/>
        <v>29</v>
      </c>
      <c r="F13" s="27">
        <f t="shared" si="18"/>
        <v>48</v>
      </c>
      <c r="G13" s="326"/>
      <c r="H13" s="353"/>
      <c r="I13" s="353"/>
      <c r="J13" s="353"/>
      <c r="K13" s="353" t="s">
        <v>33</v>
      </c>
      <c r="L13" s="353"/>
      <c r="M13" s="439"/>
      <c r="N13" s="108"/>
      <c r="O13" s="42"/>
      <c r="P13" s="42"/>
      <c r="Q13" s="42"/>
      <c r="R13" s="42"/>
      <c r="S13" s="42"/>
      <c r="T13" s="42"/>
      <c r="U13" s="42" t="s">
        <v>197</v>
      </c>
      <c r="V13" s="42"/>
      <c r="W13" s="42"/>
      <c r="X13" s="42"/>
      <c r="Y13" s="42"/>
      <c r="Z13" s="42"/>
      <c r="AA13" s="42"/>
      <c r="AB13" s="42"/>
      <c r="AC13" s="42"/>
      <c r="AD13" s="42"/>
      <c r="AE13" s="42" t="s">
        <v>198</v>
      </c>
      <c r="AF13" s="42"/>
      <c r="AG13" s="42"/>
      <c r="AH13" s="42"/>
      <c r="AI13" s="154"/>
      <c r="AJ13" s="104"/>
      <c r="AK13" s="41"/>
      <c r="AL13" s="42"/>
      <c r="AM13" s="42"/>
      <c r="AN13" s="42"/>
      <c r="AO13" s="42" t="s">
        <v>199</v>
      </c>
      <c r="AP13" s="42"/>
      <c r="AQ13" s="43"/>
      <c r="AR13" s="42"/>
      <c r="AS13" s="42"/>
      <c r="AT13" s="42"/>
      <c r="AU13" s="42"/>
      <c r="AV13" s="41"/>
      <c r="AW13" s="41"/>
      <c r="AX13" s="41"/>
      <c r="AY13" s="41" t="s">
        <v>200</v>
      </c>
      <c r="AZ13" s="41"/>
      <c r="BA13" s="41"/>
      <c r="BB13" s="41"/>
      <c r="BC13" s="41"/>
      <c r="BD13" s="41"/>
      <c r="BE13" s="105"/>
      <c r="BF13" s="417"/>
      <c r="BG13" s="41"/>
      <c r="BH13" s="41"/>
      <c r="BI13" s="42" t="s">
        <v>201</v>
      </c>
      <c r="BJ13" s="42"/>
      <c r="BK13" s="42"/>
      <c r="BL13" s="42"/>
      <c r="BM13" s="42"/>
      <c r="BN13" s="42"/>
      <c r="BO13" s="42"/>
      <c r="BP13" s="43"/>
      <c r="BQ13" s="419"/>
      <c r="BR13" s="42"/>
      <c r="BS13" s="236" t="s">
        <v>202</v>
      </c>
      <c r="BT13" s="41"/>
      <c r="BU13" s="42"/>
      <c r="BV13" s="41"/>
      <c r="BW13" s="41"/>
      <c r="BX13" s="42"/>
      <c r="BY13" s="41"/>
      <c r="BZ13" s="444"/>
      <c r="CA13" s="353"/>
      <c r="CB13" s="41"/>
      <c r="CC13" s="41" t="s">
        <v>34</v>
      </c>
      <c r="CD13" s="42"/>
      <c r="CE13" s="41"/>
      <c r="CF13" s="43"/>
      <c r="CG13" s="41"/>
      <c r="CH13" s="41"/>
      <c r="CI13" s="41"/>
      <c r="CJ13" s="42"/>
      <c r="CK13" s="41"/>
      <c r="CL13" s="41"/>
      <c r="CM13" s="41"/>
      <c r="CN13" s="42"/>
      <c r="CO13" s="42"/>
      <c r="CP13" s="44"/>
      <c r="CQ13" s="41"/>
      <c r="CR13" s="41"/>
      <c r="CS13" s="43"/>
      <c r="CT13" s="154"/>
      <c r="CU13" s="154"/>
      <c r="CV13" s="259">
        <f>(COUNTA(H13:CU13))*3</f>
        <v>24</v>
      </c>
      <c r="CW13" s="23">
        <v>24</v>
      </c>
      <c r="CX13" s="60">
        <f t="shared" si="16"/>
        <v>48</v>
      </c>
      <c r="CY13" s="450" t="s">
        <v>143</v>
      </c>
      <c r="CZ13" s="447" t="s">
        <v>147</v>
      </c>
    </row>
    <row r="14" spans="1:104" ht="31.5" x14ac:dyDescent="0.2">
      <c r="A14" s="345">
        <v>3494</v>
      </c>
      <c r="B14" s="23" t="s">
        <v>53</v>
      </c>
      <c r="C14" s="24" t="s">
        <v>54</v>
      </c>
      <c r="D14" s="51"/>
      <c r="E14" s="27">
        <f t="shared" si="17"/>
        <v>29</v>
      </c>
      <c r="F14" s="27">
        <f t="shared" si="18"/>
        <v>48</v>
      </c>
      <c r="G14" s="326"/>
      <c r="H14" s="353"/>
      <c r="I14" s="353"/>
      <c r="J14" s="353"/>
      <c r="K14" s="353"/>
      <c r="L14" s="353" t="s">
        <v>33</v>
      </c>
      <c r="M14" s="439"/>
      <c r="N14" s="108"/>
      <c r="O14" s="42"/>
      <c r="P14" s="42"/>
      <c r="Q14" s="42"/>
      <c r="R14" s="42"/>
      <c r="S14" s="42"/>
      <c r="T14" s="42"/>
      <c r="U14" s="42"/>
      <c r="V14" s="42" t="s">
        <v>197</v>
      </c>
      <c r="W14" s="42"/>
      <c r="X14" s="42"/>
      <c r="Y14" s="42"/>
      <c r="Z14" s="42"/>
      <c r="AA14" s="42"/>
      <c r="AB14" s="42"/>
      <c r="AC14" s="42"/>
      <c r="AD14" s="42"/>
      <c r="AE14" s="42"/>
      <c r="AF14" s="42" t="s">
        <v>198</v>
      </c>
      <c r="AG14" s="42"/>
      <c r="AH14" s="42"/>
      <c r="AI14" s="154"/>
      <c r="AJ14" s="104"/>
      <c r="AK14" s="41"/>
      <c r="AL14" s="42"/>
      <c r="AM14" s="42"/>
      <c r="AN14" s="42"/>
      <c r="AO14" s="42"/>
      <c r="AP14" s="42" t="s">
        <v>199</v>
      </c>
      <c r="AQ14" s="43"/>
      <c r="AR14" s="42"/>
      <c r="AS14" s="42"/>
      <c r="AT14" s="42"/>
      <c r="AU14" s="42"/>
      <c r="AV14" s="41"/>
      <c r="AW14" s="41"/>
      <c r="AX14" s="41"/>
      <c r="AY14" s="41"/>
      <c r="AZ14" s="41" t="s">
        <v>200</v>
      </c>
      <c r="BA14" s="41"/>
      <c r="BB14" s="41"/>
      <c r="BC14" s="41"/>
      <c r="BD14" s="41"/>
      <c r="BE14" s="105"/>
      <c r="BF14" s="417"/>
      <c r="BG14" s="41"/>
      <c r="BH14" s="41"/>
      <c r="BI14" s="42"/>
      <c r="BJ14" s="42" t="s">
        <v>201</v>
      </c>
      <c r="BK14" s="42"/>
      <c r="BL14" s="42"/>
      <c r="BM14" s="42"/>
      <c r="BN14" s="42"/>
      <c r="BO14" s="42"/>
      <c r="BP14" s="43"/>
      <c r="BQ14" s="418"/>
      <c r="BR14" s="42"/>
      <c r="BS14" s="41"/>
      <c r="BT14" s="236" t="s">
        <v>202</v>
      </c>
      <c r="BU14" s="42"/>
      <c r="BV14" s="41"/>
      <c r="BW14" s="41"/>
      <c r="BX14" s="42"/>
      <c r="BY14" s="41"/>
      <c r="BZ14" s="444"/>
      <c r="CA14" s="353"/>
      <c r="CB14" s="41"/>
      <c r="CC14" s="41"/>
      <c r="CD14" s="42" t="s">
        <v>34</v>
      </c>
      <c r="CE14" s="41"/>
      <c r="CF14" s="43"/>
      <c r="CG14" s="41"/>
      <c r="CH14" s="419"/>
      <c r="CI14" s="41"/>
      <c r="CJ14" s="442"/>
      <c r="CK14" s="41"/>
      <c r="CL14" s="41"/>
      <c r="CM14" s="41"/>
      <c r="CN14" s="42"/>
      <c r="CO14" s="42"/>
      <c r="CP14" s="44"/>
      <c r="CQ14" s="41"/>
      <c r="CR14" s="41"/>
      <c r="CS14" s="43"/>
      <c r="CT14" s="154"/>
      <c r="CU14" s="154"/>
      <c r="CV14" s="259">
        <f>(COUNTA(H14:CU14))*3</f>
        <v>24</v>
      </c>
      <c r="CW14" s="23">
        <v>24</v>
      </c>
      <c r="CX14" s="60">
        <f t="shared" si="16"/>
        <v>48</v>
      </c>
      <c r="CY14" s="450" t="s">
        <v>143</v>
      </c>
      <c r="CZ14" s="447" t="s">
        <v>151</v>
      </c>
    </row>
    <row r="15" spans="1:104" ht="31.5" x14ac:dyDescent="0.2">
      <c r="A15" s="345">
        <v>3494</v>
      </c>
      <c r="B15" s="23" t="s">
        <v>55</v>
      </c>
      <c r="C15" s="24" t="s">
        <v>56</v>
      </c>
      <c r="D15" s="17"/>
      <c r="E15" s="27">
        <f t="shared" si="17"/>
        <v>29</v>
      </c>
      <c r="F15" s="27">
        <f t="shared" si="18"/>
        <v>48</v>
      </c>
      <c r="G15" s="327"/>
      <c r="H15" s="353"/>
      <c r="I15" s="353" t="s">
        <v>33</v>
      </c>
      <c r="J15" s="353"/>
      <c r="K15" s="353"/>
      <c r="L15" s="353"/>
      <c r="M15" s="439"/>
      <c r="N15" s="108"/>
      <c r="O15" s="42"/>
      <c r="P15" s="42"/>
      <c r="Q15" s="42"/>
      <c r="R15" s="42"/>
      <c r="S15" s="42" t="s">
        <v>197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198</v>
      </c>
      <c r="AD15" s="42"/>
      <c r="AE15" s="42"/>
      <c r="AF15" s="42"/>
      <c r="AG15" s="42"/>
      <c r="AH15" s="42"/>
      <c r="AI15" s="154"/>
      <c r="AJ15" s="104"/>
      <c r="AK15" s="41"/>
      <c r="AL15" s="42"/>
      <c r="AM15" s="42" t="s">
        <v>199</v>
      </c>
      <c r="AN15" s="42"/>
      <c r="AO15" s="42"/>
      <c r="AP15" s="42"/>
      <c r="AQ15" s="43"/>
      <c r="AR15" s="42"/>
      <c r="AS15" s="42"/>
      <c r="AT15" s="42"/>
      <c r="AU15" s="42"/>
      <c r="AV15" s="41"/>
      <c r="AW15" s="41" t="s">
        <v>200</v>
      </c>
      <c r="AX15" s="41"/>
      <c r="AY15" s="41"/>
      <c r="AZ15" s="41"/>
      <c r="BA15" s="41"/>
      <c r="BB15" s="41"/>
      <c r="BC15" s="41"/>
      <c r="BD15" s="41"/>
      <c r="BE15" s="105"/>
      <c r="BF15" s="417"/>
      <c r="BG15" s="42" t="s">
        <v>201</v>
      </c>
      <c r="BH15" s="41"/>
      <c r="BI15" s="42"/>
      <c r="BJ15" s="42"/>
      <c r="BK15" s="42"/>
      <c r="BL15" s="42"/>
      <c r="BM15" s="42"/>
      <c r="BN15" s="42"/>
      <c r="BO15" s="42"/>
      <c r="BP15" s="43"/>
      <c r="BQ15" s="236" t="s">
        <v>202</v>
      </c>
      <c r="BR15" s="42"/>
      <c r="BS15" s="41"/>
      <c r="BT15" s="41"/>
      <c r="BU15" s="42"/>
      <c r="BV15" s="244"/>
      <c r="BW15" s="41"/>
      <c r="BX15" s="42"/>
      <c r="BY15" s="41"/>
      <c r="BZ15" s="444"/>
      <c r="CA15" s="353" t="s">
        <v>34</v>
      </c>
      <c r="CB15" s="41"/>
      <c r="CC15" s="41"/>
      <c r="CD15" s="42"/>
      <c r="CE15" s="41"/>
      <c r="CF15" s="43"/>
      <c r="CG15" s="41"/>
      <c r="CH15" s="41"/>
      <c r="CI15" s="41"/>
      <c r="CJ15" s="42"/>
      <c r="CK15" s="41"/>
      <c r="CL15" s="41"/>
      <c r="CM15" s="41"/>
      <c r="CN15" s="42"/>
      <c r="CO15" s="42"/>
      <c r="CP15" s="42"/>
      <c r="CQ15" s="41"/>
      <c r="CR15" s="41"/>
      <c r="CS15" s="43"/>
      <c r="CT15" s="154"/>
      <c r="CU15" s="154"/>
      <c r="CV15" s="259">
        <f>(COUNTA(H15:CU15))*3</f>
        <v>24</v>
      </c>
      <c r="CW15" s="23">
        <v>24</v>
      </c>
      <c r="CX15" s="60">
        <f t="shared" si="16"/>
        <v>48</v>
      </c>
      <c r="CY15" s="450" t="s">
        <v>143</v>
      </c>
      <c r="CZ15" s="447" t="s">
        <v>151</v>
      </c>
    </row>
    <row r="16" spans="1:104" ht="32.25" thickBot="1" x14ac:dyDescent="0.25">
      <c r="A16" s="346">
        <v>3494</v>
      </c>
      <c r="B16" s="64" t="s">
        <v>57</v>
      </c>
      <c r="C16" s="62" t="s">
        <v>58</v>
      </c>
      <c r="D16" s="73"/>
      <c r="E16" s="63">
        <f t="shared" si="17"/>
        <v>29</v>
      </c>
      <c r="F16" s="63">
        <f t="shared" si="18"/>
        <v>38</v>
      </c>
      <c r="G16" s="347"/>
      <c r="H16" s="354"/>
      <c r="I16" s="354"/>
      <c r="J16" s="354"/>
      <c r="K16" s="354"/>
      <c r="L16" s="354"/>
      <c r="M16" s="440"/>
      <c r="N16" s="295"/>
      <c r="O16" s="156"/>
      <c r="P16" s="156"/>
      <c r="Q16" s="156" t="s">
        <v>33</v>
      </c>
      <c r="R16" s="156"/>
      <c r="S16" s="156"/>
      <c r="T16" s="156"/>
      <c r="U16" s="156"/>
      <c r="V16" s="156"/>
      <c r="W16" s="156"/>
      <c r="X16" s="156"/>
      <c r="Y16" s="156"/>
      <c r="Z16" s="156"/>
      <c r="AA16" s="42" t="s">
        <v>197</v>
      </c>
      <c r="AB16" s="156"/>
      <c r="AC16" s="156"/>
      <c r="AD16" s="156"/>
      <c r="AE16" s="156"/>
      <c r="AF16" s="156"/>
      <c r="AG16" s="156"/>
      <c r="AH16" s="156"/>
      <c r="AI16" s="213"/>
      <c r="AJ16" s="190"/>
      <c r="AK16" s="42" t="s">
        <v>198</v>
      </c>
      <c r="AL16" s="156"/>
      <c r="AM16" s="156"/>
      <c r="AN16" s="156"/>
      <c r="AO16" s="156"/>
      <c r="AP16" s="156"/>
      <c r="AQ16" s="204"/>
      <c r="AR16" s="156"/>
      <c r="AS16" s="211"/>
      <c r="AT16" s="156"/>
      <c r="AU16" s="42" t="s">
        <v>199</v>
      </c>
      <c r="AV16" s="191"/>
      <c r="AW16" s="191"/>
      <c r="AX16" s="191"/>
      <c r="AY16" s="191"/>
      <c r="AZ16" s="191"/>
      <c r="BA16" s="191"/>
      <c r="BB16" s="191"/>
      <c r="BC16" s="191"/>
      <c r="BD16" s="191"/>
      <c r="BE16" s="41" t="s">
        <v>200</v>
      </c>
      <c r="BF16" s="203"/>
      <c r="BG16" s="191"/>
      <c r="BH16" s="191"/>
      <c r="BI16" s="211"/>
      <c r="BJ16" s="211"/>
      <c r="BK16" s="211"/>
      <c r="BL16" s="211"/>
      <c r="BM16" s="211"/>
      <c r="BN16" s="156"/>
      <c r="BO16" s="42" t="s">
        <v>201</v>
      </c>
      <c r="BP16" s="204"/>
      <c r="BQ16" s="293"/>
      <c r="BR16" s="156"/>
      <c r="BS16" s="191"/>
      <c r="BT16" s="191"/>
      <c r="BU16" s="156"/>
      <c r="BV16" s="191"/>
      <c r="BW16" s="191"/>
      <c r="BX16" s="156"/>
      <c r="BY16" s="236" t="s">
        <v>202</v>
      </c>
      <c r="BZ16" s="445"/>
      <c r="CA16" s="354"/>
      <c r="CB16" s="191"/>
      <c r="CC16" s="191"/>
      <c r="CD16" s="156"/>
      <c r="CE16" s="191"/>
      <c r="CF16" s="204"/>
      <c r="CG16" s="191"/>
      <c r="CH16" s="191"/>
      <c r="CI16" s="191" t="s">
        <v>34</v>
      </c>
      <c r="CJ16" s="156"/>
      <c r="CK16" s="191"/>
      <c r="CL16" s="191"/>
      <c r="CM16" s="191"/>
      <c r="CN16" s="156"/>
      <c r="CO16" s="156"/>
      <c r="CP16" s="211"/>
      <c r="CQ16" s="191"/>
      <c r="CR16" s="191"/>
      <c r="CS16" s="204"/>
      <c r="CT16" s="213"/>
      <c r="CU16" s="213"/>
      <c r="CV16" s="260">
        <f>(COUNTA(H16:CU16))*2</f>
        <v>16</v>
      </c>
      <c r="CW16" s="64">
        <v>22</v>
      </c>
      <c r="CX16" s="65">
        <f t="shared" si="16"/>
        <v>38</v>
      </c>
      <c r="CY16" s="451" t="s">
        <v>138</v>
      </c>
      <c r="CZ16" s="448" t="s">
        <v>151</v>
      </c>
    </row>
    <row r="17" spans="3:38" x14ac:dyDescent="0.2">
      <c r="C17" s="311"/>
    </row>
    <row r="23" spans="3:38" x14ac:dyDescent="0.2">
      <c r="AL23" s="441"/>
    </row>
  </sheetData>
  <autoFilter ref="A10:CZ16" xr:uid="{00000000-0009-0000-0000-000002000000}"/>
  <mergeCells count="15">
    <mergeCell ref="B1:O3"/>
    <mergeCell ref="A4:B4"/>
    <mergeCell ref="G4:L4"/>
    <mergeCell ref="A5:B5"/>
    <mergeCell ref="G5:L5"/>
    <mergeCell ref="H8:M8"/>
    <mergeCell ref="N8:AI8"/>
    <mergeCell ref="AJ8:BE8"/>
    <mergeCell ref="BF8:BZ8"/>
    <mergeCell ref="CZ8:CZ10"/>
    <mergeCell ref="CX8:CX10"/>
    <mergeCell ref="CY8:CY10"/>
    <mergeCell ref="CA8:CU8"/>
    <mergeCell ref="CV8:CV10"/>
    <mergeCell ref="CW8:CW1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38"/>
  <sheetViews>
    <sheetView topLeftCell="A4" zoomScale="90" zoomScaleNormal="90" workbookViewId="0">
      <pane xSplit="4" ySplit="7" topLeftCell="E22" activePane="bottomRight" state="frozen"/>
      <selection activeCell="A4" sqref="A4"/>
      <selection pane="topRight" activeCell="E4" sqref="E4"/>
      <selection pane="bottomLeft" activeCell="A11" sqref="A11"/>
      <selection pane="bottomRight" activeCell="C32" sqref="C32"/>
    </sheetView>
  </sheetViews>
  <sheetFormatPr baseColWidth="10" defaultRowHeight="14.25" x14ac:dyDescent="0.2"/>
  <cols>
    <col min="1" max="1" width="11.42578125" style="2"/>
    <col min="2" max="2" width="16.7109375" style="2" customWidth="1"/>
    <col min="3" max="3" width="33.42578125" style="2" bestFit="1" customWidth="1"/>
    <col min="4" max="4" width="30.5703125" style="2" bestFit="1" customWidth="1"/>
    <col min="5" max="6" width="12.42578125" style="2" customWidth="1"/>
    <col min="7" max="7" width="11.42578125" style="2"/>
    <col min="8" max="104" width="9.140625" style="2" customWidth="1"/>
    <col min="105" max="105" width="9.140625" style="297" customWidth="1"/>
    <col min="106" max="113" width="9.140625" style="2" customWidth="1"/>
    <col min="114" max="257" width="11.42578125" style="2"/>
    <col min="258" max="258" width="16.7109375" style="2" customWidth="1"/>
    <col min="259" max="259" width="20.28515625" style="2" customWidth="1"/>
    <col min="260" max="260" width="18.7109375" style="2" customWidth="1"/>
    <col min="261" max="261" width="17" style="2" customWidth="1"/>
    <col min="262" max="262" width="16.5703125" style="2" customWidth="1"/>
    <col min="263" max="263" width="11.42578125" style="2"/>
    <col min="264" max="264" width="12.42578125" style="2" customWidth="1"/>
    <col min="265" max="513" width="11.42578125" style="2"/>
    <col min="514" max="514" width="16.7109375" style="2" customWidth="1"/>
    <col min="515" max="515" width="20.28515625" style="2" customWidth="1"/>
    <col min="516" max="516" width="18.7109375" style="2" customWidth="1"/>
    <col min="517" max="517" width="17" style="2" customWidth="1"/>
    <col min="518" max="518" width="16.5703125" style="2" customWidth="1"/>
    <col min="519" max="519" width="11.42578125" style="2"/>
    <col min="520" max="520" width="12.42578125" style="2" customWidth="1"/>
    <col min="521" max="769" width="11.42578125" style="2"/>
    <col min="770" max="770" width="16.7109375" style="2" customWidth="1"/>
    <col min="771" max="771" width="20.28515625" style="2" customWidth="1"/>
    <col min="772" max="772" width="18.7109375" style="2" customWidth="1"/>
    <col min="773" max="773" width="17" style="2" customWidth="1"/>
    <col min="774" max="774" width="16.5703125" style="2" customWidth="1"/>
    <col min="775" max="775" width="11.42578125" style="2"/>
    <col min="776" max="776" width="12.42578125" style="2" customWidth="1"/>
    <col min="777" max="1025" width="11.42578125" style="2"/>
    <col min="1026" max="1026" width="16.7109375" style="2" customWidth="1"/>
    <col min="1027" max="1027" width="20.28515625" style="2" customWidth="1"/>
    <col min="1028" max="1028" width="18.7109375" style="2" customWidth="1"/>
    <col min="1029" max="1029" width="17" style="2" customWidth="1"/>
    <col min="1030" max="1030" width="16.5703125" style="2" customWidth="1"/>
    <col min="1031" max="1031" width="11.42578125" style="2"/>
    <col min="1032" max="1032" width="12.42578125" style="2" customWidth="1"/>
    <col min="1033" max="1281" width="11.42578125" style="2"/>
    <col min="1282" max="1282" width="16.7109375" style="2" customWidth="1"/>
    <col min="1283" max="1283" width="20.28515625" style="2" customWidth="1"/>
    <col min="1284" max="1284" width="18.7109375" style="2" customWidth="1"/>
    <col min="1285" max="1285" width="17" style="2" customWidth="1"/>
    <col min="1286" max="1286" width="16.5703125" style="2" customWidth="1"/>
    <col min="1287" max="1287" width="11.42578125" style="2"/>
    <col min="1288" max="1288" width="12.42578125" style="2" customWidth="1"/>
    <col min="1289" max="1537" width="11.42578125" style="2"/>
    <col min="1538" max="1538" width="16.7109375" style="2" customWidth="1"/>
    <col min="1539" max="1539" width="20.28515625" style="2" customWidth="1"/>
    <col min="1540" max="1540" width="18.7109375" style="2" customWidth="1"/>
    <col min="1541" max="1541" width="17" style="2" customWidth="1"/>
    <col min="1542" max="1542" width="16.5703125" style="2" customWidth="1"/>
    <col min="1543" max="1543" width="11.42578125" style="2"/>
    <col min="1544" max="1544" width="12.42578125" style="2" customWidth="1"/>
    <col min="1545" max="1793" width="11.42578125" style="2"/>
    <col min="1794" max="1794" width="16.7109375" style="2" customWidth="1"/>
    <col min="1795" max="1795" width="20.28515625" style="2" customWidth="1"/>
    <col min="1796" max="1796" width="18.7109375" style="2" customWidth="1"/>
    <col min="1797" max="1797" width="17" style="2" customWidth="1"/>
    <col min="1798" max="1798" width="16.5703125" style="2" customWidth="1"/>
    <col min="1799" max="1799" width="11.42578125" style="2"/>
    <col min="1800" max="1800" width="12.42578125" style="2" customWidth="1"/>
    <col min="1801" max="2049" width="11.42578125" style="2"/>
    <col min="2050" max="2050" width="16.7109375" style="2" customWidth="1"/>
    <col min="2051" max="2051" width="20.28515625" style="2" customWidth="1"/>
    <col min="2052" max="2052" width="18.7109375" style="2" customWidth="1"/>
    <col min="2053" max="2053" width="17" style="2" customWidth="1"/>
    <col min="2054" max="2054" width="16.5703125" style="2" customWidth="1"/>
    <col min="2055" max="2055" width="11.42578125" style="2"/>
    <col min="2056" max="2056" width="12.42578125" style="2" customWidth="1"/>
    <col min="2057" max="2305" width="11.42578125" style="2"/>
    <col min="2306" max="2306" width="16.7109375" style="2" customWidth="1"/>
    <col min="2307" max="2307" width="20.28515625" style="2" customWidth="1"/>
    <col min="2308" max="2308" width="18.7109375" style="2" customWidth="1"/>
    <col min="2309" max="2309" width="17" style="2" customWidth="1"/>
    <col min="2310" max="2310" width="16.5703125" style="2" customWidth="1"/>
    <col min="2311" max="2311" width="11.42578125" style="2"/>
    <col min="2312" max="2312" width="12.42578125" style="2" customWidth="1"/>
    <col min="2313" max="2561" width="11.42578125" style="2"/>
    <col min="2562" max="2562" width="16.7109375" style="2" customWidth="1"/>
    <col min="2563" max="2563" width="20.28515625" style="2" customWidth="1"/>
    <col min="2564" max="2564" width="18.7109375" style="2" customWidth="1"/>
    <col min="2565" max="2565" width="17" style="2" customWidth="1"/>
    <col min="2566" max="2566" width="16.5703125" style="2" customWidth="1"/>
    <col min="2567" max="2567" width="11.42578125" style="2"/>
    <col min="2568" max="2568" width="12.42578125" style="2" customWidth="1"/>
    <col min="2569" max="2817" width="11.42578125" style="2"/>
    <col min="2818" max="2818" width="16.7109375" style="2" customWidth="1"/>
    <col min="2819" max="2819" width="20.28515625" style="2" customWidth="1"/>
    <col min="2820" max="2820" width="18.7109375" style="2" customWidth="1"/>
    <col min="2821" max="2821" width="17" style="2" customWidth="1"/>
    <col min="2822" max="2822" width="16.5703125" style="2" customWidth="1"/>
    <col min="2823" max="2823" width="11.42578125" style="2"/>
    <col min="2824" max="2824" width="12.42578125" style="2" customWidth="1"/>
    <col min="2825" max="3073" width="11.42578125" style="2"/>
    <col min="3074" max="3074" width="16.7109375" style="2" customWidth="1"/>
    <col min="3075" max="3075" width="20.28515625" style="2" customWidth="1"/>
    <col min="3076" max="3076" width="18.7109375" style="2" customWidth="1"/>
    <col min="3077" max="3077" width="17" style="2" customWidth="1"/>
    <col min="3078" max="3078" width="16.5703125" style="2" customWidth="1"/>
    <col min="3079" max="3079" width="11.42578125" style="2"/>
    <col min="3080" max="3080" width="12.42578125" style="2" customWidth="1"/>
    <col min="3081" max="3329" width="11.42578125" style="2"/>
    <col min="3330" max="3330" width="16.7109375" style="2" customWidth="1"/>
    <col min="3331" max="3331" width="20.28515625" style="2" customWidth="1"/>
    <col min="3332" max="3332" width="18.7109375" style="2" customWidth="1"/>
    <col min="3333" max="3333" width="17" style="2" customWidth="1"/>
    <col min="3334" max="3334" width="16.5703125" style="2" customWidth="1"/>
    <col min="3335" max="3335" width="11.42578125" style="2"/>
    <col min="3336" max="3336" width="12.42578125" style="2" customWidth="1"/>
    <col min="3337" max="3585" width="11.42578125" style="2"/>
    <col min="3586" max="3586" width="16.7109375" style="2" customWidth="1"/>
    <col min="3587" max="3587" width="20.28515625" style="2" customWidth="1"/>
    <col min="3588" max="3588" width="18.7109375" style="2" customWidth="1"/>
    <col min="3589" max="3589" width="17" style="2" customWidth="1"/>
    <col min="3590" max="3590" width="16.5703125" style="2" customWidth="1"/>
    <col min="3591" max="3591" width="11.42578125" style="2"/>
    <col min="3592" max="3592" width="12.42578125" style="2" customWidth="1"/>
    <col min="3593" max="3841" width="11.42578125" style="2"/>
    <col min="3842" max="3842" width="16.7109375" style="2" customWidth="1"/>
    <col min="3843" max="3843" width="20.28515625" style="2" customWidth="1"/>
    <col min="3844" max="3844" width="18.7109375" style="2" customWidth="1"/>
    <col min="3845" max="3845" width="17" style="2" customWidth="1"/>
    <col min="3846" max="3846" width="16.5703125" style="2" customWidth="1"/>
    <col min="3847" max="3847" width="11.42578125" style="2"/>
    <col min="3848" max="3848" width="12.42578125" style="2" customWidth="1"/>
    <col min="3849" max="4097" width="11.42578125" style="2"/>
    <col min="4098" max="4098" width="16.7109375" style="2" customWidth="1"/>
    <col min="4099" max="4099" width="20.28515625" style="2" customWidth="1"/>
    <col min="4100" max="4100" width="18.7109375" style="2" customWidth="1"/>
    <col min="4101" max="4101" width="17" style="2" customWidth="1"/>
    <col min="4102" max="4102" width="16.5703125" style="2" customWidth="1"/>
    <col min="4103" max="4103" width="11.42578125" style="2"/>
    <col min="4104" max="4104" width="12.42578125" style="2" customWidth="1"/>
    <col min="4105" max="4353" width="11.42578125" style="2"/>
    <col min="4354" max="4354" width="16.7109375" style="2" customWidth="1"/>
    <col min="4355" max="4355" width="20.28515625" style="2" customWidth="1"/>
    <col min="4356" max="4356" width="18.7109375" style="2" customWidth="1"/>
    <col min="4357" max="4357" width="17" style="2" customWidth="1"/>
    <col min="4358" max="4358" width="16.5703125" style="2" customWidth="1"/>
    <col min="4359" max="4359" width="11.42578125" style="2"/>
    <col min="4360" max="4360" width="12.42578125" style="2" customWidth="1"/>
    <col min="4361" max="4609" width="11.42578125" style="2"/>
    <col min="4610" max="4610" width="16.7109375" style="2" customWidth="1"/>
    <col min="4611" max="4611" width="20.28515625" style="2" customWidth="1"/>
    <col min="4612" max="4612" width="18.7109375" style="2" customWidth="1"/>
    <col min="4613" max="4613" width="17" style="2" customWidth="1"/>
    <col min="4614" max="4614" width="16.5703125" style="2" customWidth="1"/>
    <col min="4615" max="4615" width="11.42578125" style="2"/>
    <col min="4616" max="4616" width="12.42578125" style="2" customWidth="1"/>
    <col min="4617" max="4865" width="11.42578125" style="2"/>
    <col min="4866" max="4866" width="16.7109375" style="2" customWidth="1"/>
    <col min="4867" max="4867" width="20.28515625" style="2" customWidth="1"/>
    <col min="4868" max="4868" width="18.7109375" style="2" customWidth="1"/>
    <col min="4869" max="4869" width="17" style="2" customWidth="1"/>
    <col min="4870" max="4870" width="16.5703125" style="2" customWidth="1"/>
    <col min="4871" max="4871" width="11.42578125" style="2"/>
    <col min="4872" max="4872" width="12.42578125" style="2" customWidth="1"/>
    <col min="4873" max="5121" width="11.42578125" style="2"/>
    <col min="5122" max="5122" width="16.7109375" style="2" customWidth="1"/>
    <col min="5123" max="5123" width="20.28515625" style="2" customWidth="1"/>
    <col min="5124" max="5124" width="18.7109375" style="2" customWidth="1"/>
    <col min="5125" max="5125" width="17" style="2" customWidth="1"/>
    <col min="5126" max="5126" width="16.5703125" style="2" customWidth="1"/>
    <col min="5127" max="5127" width="11.42578125" style="2"/>
    <col min="5128" max="5128" width="12.42578125" style="2" customWidth="1"/>
    <col min="5129" max="5377" width="11.42578125" style="2"/>
    <col min="5378" max="5378" width="16.7109375" style="2" customWidth="1"/>
    <col min="5379" max="5379" width="20.28515625" style="2" customWidth="1"/>
    <col min="5380" max="5380" width="18.7109375" style="2" customWidth="1"/>
    <col min="5381" max="5381" width="17" style="2" customWidth="1"/>
    <col min="5382" max="5382" width="16.5703125" style="2" customWidth="1"/>
    <col min="5383" max="5383" width="11.42578125" style="2"/>
    <col min="5384" max="5384" width="12.42578125" style="2" customWidth="1"/>
    <col min="5385" max="5633" width="11.42578125" style="2"/>
    <col min="5634" max="5634" width="16.7109375" style="2" customWidth="1"/>
    <col min="5635" max="5635" width="20.28515625" style="2" customWidth="1"/>
    <col min="5636" max="5636" width="18.7109375" style="2" customWidth="1"/>
    <col min="5637" max="5637" width="17" style="2" customWidth="1"/>
    <col min="5638" max="5638" width="16.5703125" style="2" customWidth="1"/>
    <col min="5639" max="5639" width="11.42578125" style="2"/>
    <col min="5640" max="5640" width="12.42578125" style="2" customWidth="1"/>
    <col min="5641" max="5889" width="11.42578125" style="2"/>
    <col min="5890" max="5890" width="16.7109375" style="2" customWidth="1"/>
    <col min="5891" max="5891" width="20.28515625" style="2" customWidth="1"/>
    <col min="5892" max="5892" width="18.7109375" style="2" customWidth="1"/>
    <col min="5893" max="5893" width="17" style="2" customWidth="1"/>
    <col min="5894" max="5894" width="16.5703125" style="2" customWidth="1"/>
    <col min="5895" max="5895" width="11.42578125" style="2"/>
    <col min="5896" max="5896" width="12.42578125" style="2" customWidth="1"/>
    <col min="5897" max="6145" width="11.42578125" style="2"/>
    <col min="6146" max="6146" width="16.7109375" style="2" customWidth="1"/>
    <col min="6147" max="6147" width="20.28515625" style="2" customWidth="1"/>
    <col min="6148" max="6148" width="18.7109375" style="2" customWidth="1"/>
    <col min="6149" max="6149" width="17" style="2" customWidth="1"/>
    <col min="6150" max="6150" width="16.5703125" style="2" customWidth="1"/>
    <col min="6151" max="6151" width="11.42578125" style="2"/>
    <col min="6152" max="6152" width="12.42578125" style="2" customWidth="1"/>
    <col min="6153" max="6401" width="11.42578125" style="2"/>
    <col min="6402" max="6402" width="16.7109375" style="2" customWidth="1"/>
    <col min="6403" max="6403" width="20.28515625" style="2" customWidth="1"/>
    <col min="6404" max="6404" width="18.7109375" style="2" customWidth="1"/>
    <col min="6405" max="6405" width="17" style="2" customWidth="1"/>
    <col min="6406" max="6406" width="16.5703125" style="2" customWidth="1"/>
    <col min="6407" max="6407" width="11.42578125" style="2"/>
    <col min="6408" max="6408" width="12.42578125" style="2" customWidth="1"/>
    <col min="6409" max="6657" width="11.42578125" style="2"/>
    <col min="6658" max="6658" width="16.7109375" style="2" customWidth="1"/>
    <col min="6659" max="6659" width="20.28515625" style="2" customWidth="1"/>
    <col min="6660" max="6660" width="18.7109375" style="2" customWidth="1"/>
    <col min="6661" max="6661" width="17" style="2" customWidth="1"/>
    <col min="6662" max="6662" width="16.5703125" style="2" customWidth="1"/>
    <col min="6663" max="6663" width="11.42578125" style="2"/>
    <col min="6664" max="6664" width="12.42578125" style="2" customWidth="1"/>
    <col min="6665" max="6913" width="11.42578125" style="2"/>
    <col min="6914" max="6914" width="16.7109375" style="2" customWidth="1"/>
    <col min="6915" max="6915" width="20.28515625" style="2" customWidth="1"/>
    <col min="6916" max="6916" width="18.7109375" style="2" customWidth="1"/>
    <col min="6917" max="6917" width="17" style="2" customWidth="1"/>
    <col min="6918" max="6918" width="16.5703125" style="2" customWidth="1"/>
    <col min="6919" max="6919" width="11.42578125" style="2"/>
    <col min="6920" max="6920" width="12.42578125" style="2" customWidth="1"/>
    <col min="6921" max="7169" width="11.42578125" style="2"/>
    <col min="7170" max="7170" width="16.7109375" style="2" customWidth="1"/>
    <col min="7171" max="7171" width="20.28515625" style="2" customWidth="1"/>
    <col min="7172" max="7172" width="18.7109375" style="2" customWidth="1"/>
    <col min="7173" max="7173" width="17" style="2" customWidth="1"/>
    <col min="7174" max="7174" width="16.5703125" style="2" customWidth="1"/>
    <col min="7175" max="7175" width="11.42578125" style="2"/>
    <col min="7176" max="7176" width="12.42578125" style="2" customWidth="1"/>
    <col min="7177" max="7425" width="11.42578125" style="2"/>
    <col min="7426" max="7426" width="16.7109375" style="2" customWidth="1"/>
    <col min="7427" max="7427" width="20.28515625" style="2" customWidth="1"/>
    <col min="7428" max="7428" width="18.7109375" style="2" customWidth="1"/>
    <col min="7429" max="7429" width="17" style="2" customWidth="1"/>
    <col min="7430" max="7430" width="16.5703125" style="2" customWidth="1"/>
    <col min="7431" max="7431" width="11.42578125" style="2"/>
    <col min="7432" max="7432" width="12.42578125" style="2" customWidth="1"/>
    <col min="7433" max="7681" width="11.42578125" style="2"/>
    <col min="7682" max="7682" width="16.7109375" style="2" customWidth="1"/>
    <col min="7683" max="7683" width="20.28515625" style="2" customWidth="1"/>
    <col min="7684" max="7684" width="18.7109375" style="2" customWidth="1"/>
    <col min="7685" max="7685" width="17" style="2" customWidth="1"/>
    <col min="7686" max="7686" width="16.5703125" style="2" customWidth="1"/>
    <col min="7687" max="7687" width="11.42578125" style="2"/>
    <col min="7688" max="7688" width="12.42578125" style="2" customWidth="1"/>
    <col min="7689" max="7937" width="11.42578125" style="2"/>
    <col min="7938" max="7938" width="16.7109375" style="2" customWidth="1"/>
    <col min="7939" max="7939" width="20.28515625" style="2" customWidth="1"/>
    <col min="7940" max="7940" width="18.7109375" style="2" customWidth="1"/>
    <col min="7941" max="7941" width="17" style="2" customWidth="1"/>
    <col min="7942" max="7942" width="16.5703125" style="2" customWidth="1"/>
    <col min="7943" max="7943" width="11.42578125" style="2"/>
    <col min="7944" max="7944" width="12.42578125" style="2" customWidth="1"/>
    <col min="7945" max="8193" width="11.42578125" style="2"/>
    <col min="8194" max="8194" width="16.7109375" style="2" customWidth="1"/>
    <col min="8195" max="8195" width="20.28515625" style="2" customWidth="1"/>
    <col min="8196" max="8196" width="18.7109375" style="2" customWidth="1"/>
    <col min="8197" max="8197" width="17" style="2" customWidth="1"/>
    <col min="8198" max="8198" width="16.5703125" style="2" customWidth="1"/>
    <col min="8199" max="8199" width="11.42578125" style="2"/>
    <col min="8200" max="8200" width="12.42578125" style="2" customWidth="1"/>
    <col min="8201" max="8449" width="11.42578125" style="2"/>
    <col min="8450" max="8450" width="16.7109375" style="2" customWidth="1"/>
    <col min="8451" max="8451" width="20.28515625" style="2" customWidth="1"/>
    <col min="8452" max="8452" width="18.7109375" style="2" customWidth="1"/>
    <col min="8453" max="8453" width="17" style="2" customWidth="1"/>
    <col min="8454" max="8454" width="16.5703125" style="2" customWidth="1"/>
    <col min="8455" max="8455" width="11.42578125" style="2"/>
    <col min="8456" max="8456" width="12.42578125" style="2" customWidth="1"/>
    <col min="8457" max="8705" width="11.42578125" style="2"/>
    <col min="8706" max="8706" width="16.7109375" style="2" customWidth="1"/>
    <col min="8707" max="8707" width="20.28515625" style="2" customWidth="1"/>
    <col min="8708" max="8708" width="18.7109375" style="2" customWidth="1"/>
    <col min="8709" max="8709" width="17" style="2" customWidth="1"/>
    <col min="8710" max="8710" width="16.5703125" style="2" customWidth="1"/>
    <col min="8711" max="8711" width="11.42578125" style="2"/>
    <col min="8712" max="8712" width="12.42578125" style="2" customWidth="1"/>
    <col min="8713" max="8961" width="11.42578125" style="2"/>
    <col min="8962" max="8962" width="16.7109375" style="2" customWidth="1"/>
    <col min="8963" max="8963" width="20.28515625" style="2" customWidth="1"/>
    <col min="8964" max="8964" width="18.7109375" style="2" customWidth="1"/>
    <col min="8965" max="8965" width="17" style="2" customWidth="1"/>
    <col min="8966" max="8966" width="16.5703125" style="2" customWidth="1"/>
    <col min="8967" max="8967" width="11.42578125" style="2"/>
    <col min="8968" max="8968" width="12.42578125" style="2" customWidth="1"/>
    <col min="8969" max="9217" width="11.42578125" style="2"/>
    <col min="9218" max="9218" width="16.7109375" style="2" customWidth="1"/>
    <col min="9219" max="9219" width="20.28515625" style="2" customWidth="1"/>
    <col min="9220" max="9220" width="18.7109375" style="2" customWidth="1"/>
    <col min="9221" max="9221" width="17" style="2" customWidth="1"/>
    <col min="9222" max="9222" width="16.5703125" style="2" customWidth="1"/>
    <col min="9223" max="9223" width="11.42578125" style="2"/>
    <col min="9224" max="9224" width="12.42578125" style="2" customWidth="1"/>
    <col min="9225" max="9473" width="11.42578125" style="2"/>
    <col min="9474" max="9474" width="16.7109375" style="2" customWidth="1"/>
    <col min="9475" max="9475" width="20.28515625" style="2" customWidth="1"/>
    <col min="9476" max="9476" width="18.7109375" style="2" customWidth="1"/>
    <col min="9477" max="9477" width="17" style="2" customWidth="1"/>
    <col min="9478" max="9478" width="16.5703125" style="2" customWidth="1"/>
    <col min="9479" max="9479" width="11.42578125" style="2"/>
    <col min="9480" max="9480" width="12.42578125" style="2" customWidth="1"/>
    <col min="9481" max="9729" width="11.42578125" style="2"/>
    <col min="9730" max="9730" width="16.7109375" style="2" customWidth="1"/>
    <col min="9731" max="9731" width="20.28515625" style="2" customWidth="1"/>
    <col min="9732" max="9732" width="18.7109375" style="2" customWidth="1"/>
    <col min="9733" max="9733" width="17" style="2" customWidth="1"/>
    <col min="9734" max="9734" width="16.5703125" style="2" customWidth="1"/>
    <col min="9735" max="9735" width="11.42578125" style="2"/>
    <col min="9736" max="9736" width="12.42578125" style="2" customWidth="1"/>
    <col min="9737" max="9985" width="11.42578125" style="2"/>
    <col min="9986" max="9986" width="16.7109375" style="2" customWidth="1"/>
    <col min="9987" max="9987" width="20.28515625" style="2" customWidth="1"/>
    <col min="9988" max="9988" width="18.7109375" style="2" customWidth="1"/>
    <col min="9989" max="9989" width="17" style="2" customWidth="1"/>
    <col min="9990" max="9990" width="16.5703125" style="2" customWidth="1"/>
    <col min="9991" max="9991" width="11.42578125" style="2"/>
    <col min="9992" max="9992" width="12.42578125" style="2" customWidth="1"/>
    <col min="9993" max="10241" width="11.42578125" style="2"/>
    <col min="10242" max="10242" width="16.7109375" style="2" customWidth="1"/>
    <col min="10243" max="10243" width="20.28515625" style="2" customWidth="1"/>
    <col min="10244" max="10244" width="18.7109375" style="2" customWidth="1"/>
    <col min="10245" max="10245" width="17" style="2" customWidth="1"/>
    <col min="10246" max="10246" width="16.5703125" style="2" customWidth="1"/>
    <col min="10247" max="10247" width="11.42578125" style="2"/>
    <col min="10248" max="10248" width="12.42578125" style="2" customWidth="1"/>
    <col min="10249" max="10497" width="11.42578125" style="2"/>
    <col min="10498" max="10498" width="16.7109375" style="2" customWidth="1"/>
    <col min="10499" max="10499" width="20.28515625" style="2" customWidth="1"/>
    <col min="10500" max="10500" width="18.7109375" style="2" customWidth="1"/>
    <col min="10501" max="10501" width="17" style="2" customWidth="1"/>
    <col min="10502" max="10502" width="16.5703125" style="2" customWidth="1"/>
    <col min="10503" max="10503" width="11.42578125" style="2"/>
    <col min="10504" max="10504" width="12.42578125" style="2" customWidth="1"/>
    <col min="10505" max="10753" width="11.42578125" style="2"/>
    <col min="10754" max="10754" width="16.7109375" style="2" customWidth="1"/>
    <col min="10755" max="10755" width="20.28515625" style="2" customWidth="1"/>
    <col min="10756" max="10756" width="18.7109375" style="2" customWidth="1"/>
    <col min="10757" max="10757" width="17" style="2" customWidth="1"/>
    <col min="10758" max="10758" width="16.5703125" style="2" customWidth="1"/>
    <col min="10759" max="10759" width="11.42578125" style="2"/>
    <col min="10760" max="10760" width="12.42578125" style="2" customWidth="1"/>
    <col min="10761" max="11009" width="11.42578125" style="2"/>
    <col min="11010" max="11010" width="16.7109375" style="2" customWidth="1"/>
    <col min="11011" max="11011" width="20.28515625" style="2" customWidth="1"/>
    <col min="11012" max="11012" width="18.7109375" style="2" customWidth="1"/>
    <col min="11013" max="11013" width="17" style="2" customWidth="1"/>
    <col min="11014" max="11014" width="16.5703125" style="2" customWidth="1"/>
    <col min="11015" max="11015" width="11.42578125" style="2"/>
    <col min="11016" max="11016" width="12.42578125" style="2" customWidth="1"/>
    <col min="11017" max="11265" width="11.42578125" style="2"/>
    <col min="11266" max="11266" width="16.7109375" style="2" customWidth="1"/>
    <col min="11267" max="11267" width="20.28515625" style="2" customWidth="1"/>
    <col min="11268" max="11268" width="18.7109375" style="2" customWidth="1"/>
    <col min="11269" max="11269" width="17" style="2" customWidth="1"/>
    <col min="11270" max="11270" width="16.5703125" style="2" customWidth="1"/>
    <col min="11271" max="11271" width="11.42578125" style="2"/>
    <col min="11272" max="11272" width="12.42578125" style="2" customWidth="1"/>
    <col min="11273" max="11521" width="11.42578125" style="2"/>
    <col min="11522" max="11522" width="16.7109375" style="2" customWidth="1"/>
    <col min="11523" max="11523" width="20.28515625" style="2" customWidth="1"/>
    <col min="11524" max="11524" width="18.7109375" style="2" customWidth="1"/>
    <col min="11525" max="11525" width="17" style="2" customWidth="1"/>
    <col min="11526" max="11526" width="16.5703125" style="2" customWidth="1"/>
    <col min="11527" max="11527" width="11.42578125" style="2"/>
    <col min="11528" max="11528" width="12.42578125" style="2" customWidth="1"/>
    <col min="11529" max="11777" width="11.42578125" style="2"/>
    <col min="11778" max="11778" width="16.7109375" style="2" customWidth="1"/>
    <col min="11779" max="11779" width="20.28515625" style="2" customWidth="1"/>
    <col min="11780" max="11780" width="18.7109375" style="2" customWidth="1"/>
    <col min="11781" max="11781" width="17" style="2" customWidth="1"/>
    <col min="11782" max="11782" width="16.5703125" style="2" customWidth="1"/>
    <col min="11783" max="11783" width="11.42578125" style="2"/>
    <col min="11784" max="11784" width="12.42578125" style="2" customWidth="1"/>
    <col min="11785" max="12033" width="11.42578125" style="2"/>
    <col min="12034" max="12034" width="16.7109375" style="2" customWidth="1"/>
    <col min="12035" max="12035" width="20.28515625" style="2" customWidth="1"/>
    <col min="12036" max="12036" width="18.7109375" style="2" customWidth="1"/>
    <col min="12037" max="12037" width="17" style="2" customWidth="1"/>
    <col min="12038" max="12038" width="16.5703125" style="2" customWidth="1"/>
    <col min="12039" max="12039" width="11.42578125" style="2"/>
    <col min="12040" max="12040" width="12.42578125" style="2" customWidth="1"/>
    <col min="12041" max="12289" width="11.42578125" style="2"/>
    <col min="12290" max="12290" width="16.7109375" style="2" customWidth="1"/>
    <col min="12291" max="12291" width="20.28515625" style="2" customWidth="1"/>
    <col min="12292" max="12292" width="18.7109375" style="2" customWidth="1"/>
    <col min="12293" max="12293" width="17" style="2" customWidth="1"/>
    <col min="12294" max="12294" width="16.5703125" style="2" customWidth="1"/>
    <col min="12295" max="12295" width="11.42578125" style="2"/>
    <col min="12296" max="12296" width="12.42578125" style="2" customWidth="1"/>
    <col min="12297" max="12545" width="11.42578125" style="2"/>
    <col min="12546" max="12546" width="16.7109375" style="2" customWidth="1"/>
    <col min="12547" max="12547" width="20.28515625" style="2" customWidth="1"/>
    <col min="12548" max="12548" width="18.7109375" style="2" customWidth="1"/>
    <col min="12549" max="12549" width="17" style="2" customWidth="1"/>
    <col min="12550" max="12550" width="16.5703125" style="2" customWidth="1"/>
    <col min="12551" max="12551" width="11.42578125" style="2"/>
    <col min="12552" max="12552" width="12.42578125" style="2" customWidth="1"/>
    <col min="12553" max="12801" width="11.42578125" style="2"/>
    <col min="12802" max="12802" width="16.7109375" style="2" customWidth="1"/>
    <col min="12803" max="12803" width="20.28515625" style="2" customWidth="1"/>
    <col min="12804" max="12804" width="18.7109375" style="2" customWidth="1"/>
    <col min="12805" max="12805" width="17" style="2" customWidth="1"/>
    <col min="12806" max="12806" width="16.5703125" style="2" customWidth="1"/>
    <col min="12807" max="12807" width="11.42578125" style="2"/>
    <col min="12808" max="12808" width="12.42578125" style="2" customWidth="1"/>
    <col min="12809" max="13057" width="11.42578125" style="2"/>
    <col min="13058" max="13058" width="16.7109375" style="2" customWidth="1"/>
    <col min="13059" max="13059" width="20.28515625" style="2" customWidth="1"/>
    <col min="13060" max="13060" width="18.7109375" style="2" customWidth="1"/>
    <col min="13061" max="13061" width="17" style="2" customWidth="1"/>
    <col min="13062" max="13062" width="16.5703125" style="2" customWidth="1"/>
    <col min="13063" max="13063" width="11.42578125" style="2"/>
    <col min="13064" max="13064" width="12.42578125" style="2" customWidth="1"/>
    <col min="13065" max="13313" width="11.42578125" style="2"/>
    <col min="13314" max="13314" width="16.7109375" style="2" customWidth="1"/>
    <col min="13315" max="13315" width="20.28515625" style="2" customWidth="1"/>
    <col min="13316" max="13316" width="18.7109375" style="2" customWidth="1"/>
    <col min="13317" max="13317" width="17" style="2" customWidth="1"/>
    <col min="13318" max="13318" width="16.5703125" style="2" customWidth="1"/>
    <col min="13319" max="13319" width="11.42578125" style="2"/>
    <col min="13320" max="13320" width="12.42578125" style="2" customWidth="1"/>
    <col min="13321" max="13569" width="11.42578125" style="2"/>
    <col min="13570" max="13570" width="16.7109375" style="2" customWidth="1"/>
    <col min="13571" max="13571" width="20.28515625" style="2" customWidth="1"/>
    <col min="13572" max="13572" width="18.7109375" style="2" customWidth="1"/>
    <col min="13573" max="13573" width="17" style="2" customWidth="1"/>
    <col min="13574" max="13574" width="16.5703125" style="2" customWidth="1"/>
    <col min="13575" max="13575" width="11.42578125" style="2"/>
    <col min="13576" max="13576" width="12.42578125" style="2" customWidth="1"/>
    <col min="13577" max="13825" width="11.42578125" style="2"/>
    <col min="13826" max="13826" width="16.7109375" style="2" customWidth="1"/>
    <col min="13827" max="13827" width="20.28515625" style="2" customWidth="1"/>
    <col min="13828" max="13828" width="18.7109375" style="2" customWidth="1"/>
    <col min="13829" max="13829" width="17" style="2" customWidth="1"/>
    <col min="13830" max="13830" width="16.5703125" style="2" customWidth="1"/>
    <col min="13831" max="13831" width="11.42578125" style="2"/>
    <col min="13832" max="13832" width="12.42578125" style="2" customWidth="1"/>
    <col min="13833" max="14081" width="11.42578125" style="2"/>
    <col min="14082" max="14082" width="16.7109375" style="2" customWidth="1"/>
    <col min="14083" max="14083" width="20.28515625" style="2" customWidth="1"/>
    <col min="14084" max="14084" width="18.7109375" style="2" customWidth="1"/>
    <col min="14085" max="14085" width="17" style="2" customWidth="1"/>
    <col min="14086" max="14086" width="16.5703125" style="2" customWidth="1"/>
    <col min="14087" max="14087" width="11.42578125" style="2"/>
    <col min="14088" max="14088" width="12.42578125" style="2" customWidth="1"/>
    <col min="14089" max="14337" width="11.42578125" style="2"/>
    <col min="14338" max="14338" width="16.7109375" style="2" customWidth="1"/>
    <col min="14339" max="14339" width="20.28515625" style="2" customWidth="1"/>
    <col min="14340" max="14340" width="18.7109375" style="2" customWidth="1"/>
    <col min="14341" max="14341" width="17" style="2" customWidth="1"/>
    <col min="14342" max="14342" width="16.5703125" style="2" customWidth="1"/>
    <col min="14343" max="14343" width="11.42578125" style="2"/>
    <col min="14344" max="14344" width="12.42578125" style="2" customWidth="1"/>
    <col min="14345" max="14593" width="11.42578125" style="2"/>
    <col min="14594" max="14594" width="16.7109375" style="2" customWidth="1"/>
    <col min="14595" max="14595" width="20.28515625" style="2" customWidth="1"/>
    <col min="14596" max="14596" width="18.7109375" style="2" customWidth="1"/>
    <col min="14597" max="14597" width="17" style="2" customWidth="1"/>
    <col min="14598" max="14598" width="16.5703125" style="2" customWidth="1"/>
    <col min="14599" max="14599" width="11.42578125" style="2"/>
    <col min="14600" max="14600" width="12.42578125" style="2" customWidth="1"/>
    <col min="14601" max="14849" width="11.42578125" style="2"/>
    <col min="14850" max="14850" width="16.7109375" style="2" customWidth="1"/>
    <col min="14851" max="14851" width="20.28515625" style="2" customWidth="1"/>
    <col min="14852" max="14852" width="18.7109375" style="2" customWidth="1"/>
    <col min="14853" max="14853" width="17" style="2" customWidth="1"/>
    <col min="14854" max="14854" width="16.5703125" style="2" customWidth="1"/>
    <col min="14855" max="14855" width="11.42578125" style="2"/>
    <col min="14856" max="14856" width="12.42578125" style="2" customWidth="1"/>
    <col min="14857" max="15105" width="11.42578125" style="2"/>
    <col min="15106" max="15106" width="16.7109375" style="2" customWidth="1"/>
    <col min="15107" max="15107" width="20.28515625" style="2" customWidth="1"/>
    <col min="15108" max="15108" width="18.7109375" style="2" customWidth="1"/>
    <col min="15109" max="15109" width="17" style="2" customWidth="1"/>
    <col min="15110" max="15110" width="16.5703125" style="2" customWidth="1"/>
    <col min="15111" max="15111" width="11.42578125" style="2"/>
    <col min="15112" max="15112" width="12.42578125" style="2" customWidth="1"/>
    <col min="15113" max="15361" width="11.42578125" style="2"/>
    <col min="15362" max="15362" width="16.7109375" style="2" customWidth="1"/>
    <col min="15363" max="15363" width="20.28515625" style="2" customWidth="1"/>
    <col min="15364" max="15364" width="18.7109375" style="2" customWidth="1"/>
    <col min="15365" max="15365" width="17" style="2" customWidth="1"/>
    <col min="15366" max="15366" width="16.5703125" style="2" customWidth="1"/>
    <col min="15367" max="15367" width="11.42578125" style="2"/>
    <col min="15368" max="15368" width="12.42578125" style="2" customWidth="1"/>
    <col min="15369" max="15617" width="11.42578125" style="2"/>
    <col min="15618" max="15618" width="16.7109375" style="2" customWidth="1"/>
    <col min="15619" max="15619" width="20.28515625" style="2" customWidth="1"/>
    <col min="15620" max="15620" width="18.7109375" style="2" customWidth="1"/>
    <col min="15621" max="15621" width="17" style="2" customWidth="1"/>
    <col min="15622" max="15622" width="16.5703125" style="2" customWidth="1"/>
    <col min="15623" max="15623" width="11.42578125" style="2"/>
    <col min="15624" max="15624" width="12.42578125" style="2" customWidth="1"/>
    <col min="15625" max="15873" width="11.42578125" style="2"/>
    <col min="15874" max="15874" width="16.7109375" style="2" customWidth="1"/>
    <col min="15875" max="15875" width="20.28515625" style="2" customWidth="1"/>
    <col min="15876" max="15876" width="18.7109375" style="2" customWidth="1"/>
    <col min="15877" max="15877" width="17" style="2" customWidth="1"/>
    <col min="15878" max="15878" width="16.5703125" style="2" customWidth="1"/>
    <col min="15879" max="15879" width="11.42578125" style="2"/>
    <col min="15880" max="15880" width="12.42578125" style="2" customWidth="1"/>
    <col min="15881" max="16129" width="11.42578125" style="2"/>
    <col min="16130" max="16130" width="16.7109375" style="2" customWidth="1"/>
    <col min="16131" max="16131" width="20.28515625" style="2" customWidth="1"/>
    <col min="16132" max="16132" width="18.7109375" style="2" customWidth="1"/>
    <col min="16133" max="16133" width="17" style="2" customWidth="1"/>
    <col min="16134" max="16134" width="16.5703125" style="2" customWidth="1"/>
    <col min="16135" max="16135" width="11.42578125" style="2"/>
    <col min="16136" max="16136" width="12.42578125" style="2" customWidth="1"/>
    <col min="16137" max="16357" width="11.42578125" style="2"/>
    <col min="16358" max="16384" width="10.85546875" style="2" customWidth="1"/>
  </cols>
  <sheetData>
    <row r="1" spans="1:105" x14ac:dyDescent="0.2">
      <c r="A1" s="3"/>
      <c r="B1" s="584" t="s">
        <v>1</v>
      </c>
      <c r="C1" s="584"/>
      <c r="D1" s="584"/>
      <c r="E1" s="584"/>
      <c r="F1" s="584"/>
      <c r="G1" s="584"/>
    </row>
    <row r="2" spans="1:105" x14ac:dyDescent="0.2">
      <c r="A2" s="1"/>
      <c r="B2" s="584"/>
      <c r="C2" s="584"/>
      <c r="D2" s="584"/>
      <c r="E2" s="584"/>
      <c r="F2" s="584"/>
      <c r="G2" s="584"/>
    </row>
    <row r="3" spans="1:105" x14ac:dyDescent="0.2">
      <c r="A3" s="1"/>
      <c r="B3" s="584"/>
      <c r="C3" s="584"/>
      <c r="D3" s="584"/>
      <c r="E3" s="584"/>
      <c r="F3" s="584"/>
      <c r="G3" s="584"/>
    </row>
    <row r="4" spans="1:105" ht="15" x14ac:dyDescent="0.2">
      <c r="A4" s="585" t="s">
        <v>3</v>
      </c>
      <c r="B4" s="585"/>
      <c r="C4" s="6" t="s">
        <v>134</v>
      </c>
      <c r="D4" s="6"/>
      <c r="E4" s="7"/>
      <c r="F4" s="7"/>
      <c r="G4" s="409" t="s">
        <v>173</v>
      </c>
    </row>
    <row r="5" spans="1:105" ht="15" x14ac:dyDescent="0.2">
      <c r="A5" s="585" t="s">
        <v>4</v>
      </c>
      <c r="B5" s="585"/>
      <c r="C5" s="11" t="s">
        <v>135</v>
      </c>
      <c r="D5" s="11"/>
      <c r="E5" s="7"/>
      <c r="F5" s="7"/>
      <c r="G5" s="409" t="s">
        <v>165</v>
      </c>
    </row>
    <row r="6" spans="1:105" x14ac:dyDescent="0.2">
      <c r="G6" s="2" t="s">
        <v>166</v>
      </c>
    </row>
    <row r="7" spans="1:105" ht="15" thickBot="1" x14ac:dyDescent="0.25"/>
    <row r="8" spans="1:105" ht="14.85" customHeight="1" thickBot="1" x14ac:dyDescent="0.25">
      <c r="H8" s="627" t="s">
        <v>174</v>
      </c>
      <c r="I8" s="627"/>
      <c r="J8" s="627"/>
      <c r="K8" s="627"/>
      <c r="L8" s="627"/>
      <c r="M8" s="627"/>
      <c r="N8" s="632" t="s">
        <v>175</v>
      </c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8"/>
      <c r="AI8" s="629"/>
      <c r="AJ8" s="622" t="s">
        <v>176</v>
      </c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4"/>
      <c r="BF8" s="632" t="s">
        <v>177</v>
      </c>
      <c r="BG8" s="627"/>
      <c r="BH8" s="627"/>
      <c r="BI8" s="627"/>
      <c r="BJ8" s="627"/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8"/>
      <c r="CA8" s="630" t="s">
        <v>178</v>
      </c>
      <c r="CB8" s="631"/>
      <c r="CC8" s="631"/>
      <c r="CD8" s="631"/>
      <c r="CE8" s="631"/>
      <c r="CF8" s="631"/>
      <c r="CG8" s="631"/>
      <c r="CH8" s="631"/>
      <c r="CI8" s="631"/>
      <c r="CJ8" s="631"/>
      <c r="CK8" s="631"/>
      <c r="CL8" s="631"/>
      <c r="CM8" s="631"/>
      <c r="CN8" s="631"/>
      <c r="CO8" s="631"/>
      <c r="CP8" s="631"/>
      <c r="CQ8" s="631"/>
      <c r="CR8" s="631"/>
      <c r="CS8" s="631"/>
      <c r="CT8" s="631"/>
      <c r="CU8" s="631"/>
      <c r="CV8" s="631"/>
      <c r="CW8" s="631"/>
      <c r="CX8" s="580" t="s">
        <v>18</v>
      </c>
      <c r="CY8" s="582" t="s">
        <v>19</v>
      </c>
      <c r="CZ8" s="582" t="s">
        <v>20</v>
      </c>
      <c r="DA8" s="625" t="s">
        <v>144</v>
      </c>
    </row>
    <row r="9" spans="1:105" ht="12.95" customHeight="1" thickBot="1" x14ac:dyDescent="0.25">
      <c r="H9" s="351">
        <v>24</v>
      </c>
      <c r="I9" s="18">
        <f t="shared" ref="I9:P9" si="0">+H9+1</f>
        <v>25</v>
      </c>
      <c r="J9" s="18">
        <f>+I9+1</f>
        <v>26</v>
      </c>
      <c r="K9" s="18">
        <f t="shared" si="0"/>
        <v>27</v>
      </c>
      <c r="L9" s="18">
        <f t="shared" si="0"/>
        <v>28</v>
      </c>
      <c r="M9" s="18">
        <v>29</v>
      </c>
      <c r="N9" s="98">
        <v>1</v>
      </c>
      <c r="O9" s="18">
        <f t="shared" si="0"/>
        <v>2</v>
      </c>
      <c r="P9" s="18">
        <f t="shared" si="0"/>
        <v>3</v>
      </c>
      <c r="Q9" s="351">
        <f>+P9+1</f>
        <v>4</v>
      </c>
      <c r="R9" s="351">
        <f>+Q9+3</f>
        <v>7</v>
      </c>
      <c r="S9" s="351">
        <f>+R9+1</f>
        <v>8</v>
      </c>
      <c r="T9" s="351">
        <f t="shared" ref="T9:U9" si="1">+S9+1</f>
        <v>9</v>
      </c>
      <c r="U9" s="351">
        <f t="shared" si="1"/>
        <v>10</v>
      </c>
      <c r="V9" s="18">
        <f>+U9+1</f>
        <v>11</v>
      </c>
      <c r="W9" s="18">
        <f>+V9+3</f>
        <v>14</v>
      </c>
      <c r="X9" s="18">
        <f>+W9+1</f>
        <v>15</v>
      </c>
      <c r="Y9" s="18">
        <f t="shared" ref="Y9:Z9" si="2">+X9+1</f>
        <v>16</v>
      </c>
      <c r="Z9" s="18">
        <f t="shared" si="2"/>
        <v>17</v>
      </c>
      <c r="AA9" s="18">
        <f>+Z9+1</f>
        <v>18</v>
      </c>
      <c r="AB9" s="18">
        <f>+AA9+3</f>
        <v>21</v>
      </c>
      <c r="AC9" s="18">
        <f>+AB9+1</f>
        <v>22</v>
      </c>
      <c r="AD9" s="18">
        <f t="shared" ref="AD9:AI9" si="3">+AC9+1</f>
        <v>23</v>
      </c>
      <c r="AE9" s="18">
        <f t="shared" si="3"/>
        <v>24</v>
      </c>
      <c r="AF9" s="18">
        <f>+AE9+1</f>
        <v>25</v>
      </c>
      <c r="AG9" s="18">
        <f>+AF9+3</f>
        <v>28</v>
      </c>
      <c r="AH9" s="18">
        <f t="shared" si="3"/>
        <v>29</v>
      </c>
      <c r="AI9" s="18">
        <f t="shared" si="3"/>
        <v>30</v>
      </c>
      <c r="AJ9" s="350">
        <v>1</v>
      </c>
      <c r="AK9" s="18">
        <f>+AJ9+1</f>
        <v>2</v>
      </c>
      <c r="AL9" s="18">
        <f>+AK9+3</f>
        <v>5</v>
      </c>
      <c r="AM9" s="18">
        <f t="shared" ref="AM9" si="4">+AL9+1</f>
        <v>6</v>
      </c>
      <c r="AN9" s="18">
        <f>+AM9+1</f>
        <v>7</v>
      </c>
      <c r="AO9" s="18">
        <f t="shared" ref="AO9:AR9" si="5">+AN9+1</f>
        <v>8</v>
      </c>
      <c r="AP9" s="18">
        <f>+AO9+1</f>
        <v>9</v>
      </c>
      <c r="AQ9" s="19">
        <f>+AP9+3</f>
        <v>12</v>
      </c>
      <c r="AR9" s="18">
        <f t="shared" si="5"/>
        <v>13</v>
      </c>
      <c r="AS9" s="351">
        <f>+AR9+1</f>
        <v>14</v>
      </c>
      <c r="AT9" s="18">
        <f t="shared" ref="AT9:AW9" si="6">+AS9+1</f>
        <v>15</v>
      </c>
      <c r="AU9" s="18">
        <f>+AT9+1</f>
        <v>16</v>
      </c>
      <c r="AV9" s="18">
        <f>+AU9+3</f>
        <v>19</v>
      </c>
      <c r="AW9" s="18">
        <f t="shared" si="6"/>
        <v>20</v>
      </c>
      <c r="AX9" s="18">
        <f>+AW9+1</f>
        <v>21</v>
      </c>
      <c r="AY9" s="18">
        <f t="shared" ref="AY9:BB9" si="7">+AX9+1</f>
        <v>22</v>
      </c>
      <c r="AZ9" s="351">
        <f>+AY9+1</f>
        <v>23</v>
      </c>
      <c r="BA9" s="18">
        <f>+AZ9+3</f>
        <v>26</v>
      </c>
      <c r="BB9" s="18">
        <f t="shared" si="7"/>
        <v>27</v>
      </c>
      <c r="BC9" s="18">
        <f>+BB9+1</f>
        <v>28</v>
      </c>
      <c r="BD9" s="18">
        <f t="shared" ref="BD9" si="8">+BC9+1</f>
        <v>29</v>
      </c>
      <c r="BE9" s="357">
        <v>30</v>
      </c>
      <c r="BF9" s="96">
        <v>2</v>
      </c>
      <c r="BG9" s="351">
        <f>+BF9+1</f>
        <v>3</v>
      </c>
      <c r="BH9" s="18">
        <f t="shared" ref="BH9:BJ9" si="9">+BG9+1</f>
        <v>4</v>
      </c>
      <c r="BI9" s="18">
        <f t="shared" si="9"/>
        <v>5</v>
      </c>
      <c r="BJ9" s="18">
        <f t="shared" si="9"/>
        <v>6</v>
      </c>
      <c r="BK9" s="18">
        <f>+BJ9+3</f>
        <v>9</v>
      </c>
      <c r="BL9" s="351">
        <f>+BK9+1</f>
        <v>10</v>
      </c>
      <c r="BM9" s="18">
        <f t="shared" ref="BM9:BO9" si="10">+BL9+1</f>
        <v>11</v>
      </c>
      <c r="BN9" s="18">
        <f t="shared" si="10"/>
        <v>12</v>
      </c>
      <c r="BO9" s="18">
        <f t="shared" si="10"/>
        <v>13</v>
      </c>
      <c r="BP9" s="19">
        <f>+BO9+3</f>
        <v>16</v>
      </c>
      <c r="BQ9" s="18">
        <f>+BP9+1</f>
        <v>17</v>
      </c>
      <c r="BR9" s="18">
        <f t="shared" ref="BR9:BT9" si="11">+BQ9+1</f>
        <v>18</v>
      </c>
      <c r="BS9" s="18">
        <f t="shared" si="11"/>
        <v>19</v>
      </c>
      <c r="BT9" s="18">
        <f t="shared" si="11"/>
        <v>20</v>
      </c>
      <c r="BU9" s="351">
        <f>+BT9+3</f>
        <v>23</v>
      </c>
      <c r="BV9" s="18">
        <f>+BU9+1</f>
        <v>24</v>
      </c>
      <c r="BW9" s="18">
        <f t="shared" ref="BW9:BY9" si="12">+BV9+1</f>
        <v>25</v>
      </c>
      <c r="BX9" s="18">
        <f t="shared" si="12"/>
        <v>26</v>
      </c>
      <c r="BY9" s="18">
        <f t="shared" si="12"/>
        <v>27</v>
      </c>
      <c r="BZ9" s="351">
        <f>+BY9+3</f>
        <v>30</v>
      </c>
      <c r="CA9" s="431">
        <v>1</v>
      </c>
      <c r="CB9" s="432">
        <f t="shared" ref="CB9:CC9" si="13">+CA9+1</f>
        <v>2</v>
      </c>
      <c r="CC9" s="432">
        <f t="shared" si="13"/>
        <v>3</v>
      </c>
      <c r="CD9" s="432">
        <f>+CC9+1</f>
        <v>4</v>
      </c>
      <c r="CE9" s="432">
        <f>+CD9+3</f>
        <v>7</v>
      </c>
      <c r="CF9" s="433">
        <f>+CE9+1</f>
        <v>8</v>
      </c>
      <c r="CG9" s="432">
        <f t="shared" ref="CG9:CH9" si="14">+CF9+1</f>
        <v>9</v>
      </c>
      <c r="CH9" s="432">
        <f t="shared" si="14"/>
        <v>10</v>
      </c>
      <c r="CI9" s="432">
        <f>+CH9+1</f>
        <v>11</v>
      </c>
      <c r="CJ9" s="432">
        <f>+CI9+3</f>
        <v>14</v>
      </c>
      <c r="CK9" s="432">
        <v>15</v>
      </c>
      <c r="CL9" s="432">
        <v>16</v>
      </c>
      <c r="CM9" s="432">
        <v>17</v>
      </c>
      <c r="CN9" s="454">
        <v>18</v>
      </c>
      <c r="CO9" s="432">
        <v>21</v>
      </c>
      <c r="CP9" s="432">
        <v>22</v>
      </c>
      <c r="CQ9" s="432">
        <v>23</v>
      </c>
      <c r="CR9" s="432">
        <v>24</v>
      </c>
      <c r="CS9" s="433">
        <v>25</v>
      </c>
      <c r="CT9" s="432">
        <v>28</v>
      </c>
      <c r="CU9" s="432">
        <v>29</v>
      </c>
      <c r="CV9" s="432">
        <v>30</v>
      </c>
      <c r="CW9" s="432">
        <v>31</v>
      </c>
      <c r="CX9" s="581"/>
      <c r="CY9" s="583"/>
      <c r="CZ9" s="583"/>
      <c r="DA9" s="626"/>
    </row>
    <row r="10" spans="1:105" s="13" customFormat="1" ht="13.7" customHeight="1" thickBot="1" x14ac:dyDescent="0.3">
      <c r="A10" s="20" t="s">
        <v>0</v>
      </c>
      <c r="B10" s="21" t="s">
        <v>5</v>
      </c>
      <c r="C10" s="22" t="s">
        <v>6</v>
      </c>
      <c r="D10" s="22" t="s">
        <v>7</v>
      </c>
      <c r="E10" s="26" t="s">
        <v>8</v>
      </c>
      <c r="F10" s="26" t="s">
        <v>17</v>
      </c>
      <c r="G10" s="95" t="s">
        <v>9</v>
      </c>
      <c r="H10" s="100" t="s">
        <v>10</v>
      </c>
      <c r="I10" s="48" t="s">
        <v>11</v>
      </c>
      <c r="J10" s="48" t="s">
        <v>153</v>
      </c>
      <c r="K10" s="48" t="s">
        <v>13</v>
      </c>
      <c r="L10" s="48" t="s">
        <v>14</v>
      </c>
      <c r="M10" s="48" t="s">
        <v>15</v>
      </c>
      <c r="N10" s="100" t="s">
        <v>11</v>
      </c>
      <c r="O10" s="48" t="s">
        <v>153</v>
      </c>
      <c r="P10" s="48" t="s">
        <v>13</v>
      </c>
      <c r="Q10" s="48" t="s">
        <v>14</v>
      </c>
      <c r="R10" s="48" t="s">
        <v>10</v>
      </c>
      <c r="S10" s="48" t="s">
        <v>11</v>
      </c>
      <c r="T10" s="48" t="s">
        <v>153</v>
      </c>
      <c r="U10" s="48" t="s">
        <v>13</v>
      </c>
      <c r="V10" s="48" t="s">
        <v>14</v>
      </c>
      <c r="W10" s="48" t="s">
        <v>10</v>
      </c>
      <c r="X10" s="48" t="s">
        <v>11</v>
      </c>
      <c r="Y10" s="48" t="s">
        <v>153</v>
      </c>
      <c r="Z10" s="48" t="s">
        <v>13</v>
      </c>
      <c r="AA10" s="48" t="s">
        <v>14</v>
      </c>
      <c r="AB10" s="48" t="s">
        <v>10</v>
      </c>
      <c r="AC10" s="48" t="s">
        <v>11</v>
      </c>
      <c r="AD10" s="48" t="s">
        <v>153</v>
      </c>
      <c r="AE10" s="48" t="s">
        <v>13</v>
      </c>
      <c r="AF10" s="48" t="s">
        <v>14</v>
      </c>
      <c r="AG10" s="48" t="s">
        <v>10</v>
      </c>
      <c r="AH10" s="48" t="s">
        <v>11</v>
      </c>
      <c r="AI10" s="48" t="s">
        <v>153</v>
      </c>
      <c r="AJ10" s="48" t="s">
        <v>13</v>
      </c>
      <c r="AK10" s="48" t="s">
        <v>14</v>
      </c>
      <c r="AL10" s="48" t="s">
        <v>10</v>
      </c>
      <c r="AM10" s="48" t="s">
        <v>11</v>
      </c>
      <c r="AN10" s="48" t="s">
        <v>153</v>
      </c>
      <c r="AO10" s="48" t="s">
        <v>13</v>
      </c>
      <c r="AP10" s="48" t="s">
        <v>14</v>
      </c>
      <c r="AQ10" s="355" t="s">
        <v>10</v>
      </c>
      <c r="AR10" s="48" t="s">
        <v>11</v>
      </c>
      <c r="AS10" s="48" t="s">
        <v>153</v>
      </c>
      <c r="AT10" s="48" t="s">
        <v>13</v>
      </c>
      <c r="AU10" s="48" t="s">
        <v>14</v>
      </c>
      <c r="AV10" s="48" t="s">
        <v>10</v>
      </c>
      <c r="AW10" s="48" t="s">
        <v>11</v>
      </c>
      <c r="AX10" s="48" t="s">
        <v>153</v>
      </c>
      <c r="AY10" s="48" t="s">
        <v>13</v>
      </c>
      <c r="AZ10" s="48" t="s">
        <v>14</v>
      </c>
      <c r="BA10" s="48" t="s">
        <v>10</v>
      </c>
      <c r="BB10" s="48" t="s">
        <v>11</v>
      </c>
      <c r="BC10" s="48" t="s">
        <v>153</v>
      </c>
      <c r="BD10" s="48" t="s">
        <v>13</v>
      </c>
      <c r="BE10" s="48" t="s">
        <v>14</v>
      </c>
      <c r="BF10" s="48" t="s">
        <v>10</v>
      </c>
      <c r="BG10" s="48" t="s">
        <v>11</v>
      </c>
      <c r="BH10" s="48" t="s">
        <v>153</v>
      </c>
      <c r="BI10" s="48" t="s">
        <v>13</v>
      </c>
      <c r="BJ10" s="48" t="s">
        <v>14</v>
      </c>
      <c r="BK10" s="48" t="s">
        <v>10</v>
      </c>
      <c r="BL10" s="48" t="s">
        <v>11</v>
      </c>
      <c r="BM10" s="48" t="s">
        <v>153</v>
      </c>
      <c r="BN10" s="48" t="s">
        <v>13</v>
      </c>
      <c r="BO10" s="48" t="s">
        <v>14</v>
      </c>
      <c r="BP10" s="48" t="s">
        <v>10</v>
      </c>
      <c r="BQ10" s="48" t="s">
        <v>11</v>
      </c>
      <c r="BR10" s="48" t="s">
        <v>153</v>
      </c>
      <c r="BS10" s="48" t="s">
        <v>13</v>
      </c>
      <c r="BT10" s="48" t="s">
        <v>14</v>
      </c>
      <c r="BU10" s="48" t="s">
        <v>10</v>
      </c>
      <c r="BV10" s="48" t="s">
        <v>11</v>
      </c>
      <c r="BW10" s="48" t="s">
        <v>153</v>
      </c>
      <c r="BX10" s="48" t="s">
        <v>13</v>
      </c>
      <c r="BY10" s="48" t="s">
        <v>14</v>
      </c>
      <c r="BZ10" s="48" t="s">
        <v>10</v>
      </c>
      <c r="CA10" s="429" t="s">
        <v>11</v>
      </c>
      <c r="CB10" s="429" t="s">
        <v>153</v>
      </c>
      <c r="CC10" s="429" t="s">
        <v>13</v>
      </c>
      <c r="CD10" s="429" t="s">
        <v>180</v>
      </c>
      <c r="CE10" s="429" t="s">
        <v>10</v>
      </c>
      <c r="CF10" s="429" t="s">
        <v>11</v>
      </c>
      <c r="CG10" s="429" t="s">
        <v>153</v>
      </c>
      <c r="CH10" s="429" t="s">
        <v>13</v>
      </c>
      <c r="CI10" s="429" t="s">
        <v>14</v>
      </c>
      <c r="CJ10" s="430" t="s">
        <v>10</v>
      </c>
      <c r="CK10" s="428" t="s">
        <v>11</v>
      </c>
      <c r="CL10" s="428" t="s">
        <v>153</v>
      </c>
      <c r="CM10" s="428" t="s">
        <v>13</v>
      </c>
      <c r="CN10" s="428" t="s">
        <v>14</v>
      </c>
      <c r="CO10" s="428" t="s">
        <v>10</v>
      </c>
      <c r="CP10" s="428" t="s">
        <v>11</v>
      </c>
      <c r="CQ10" s="428" t="s">
        <v>153</v>
      </c>
      <c r="CR10" s="428" t="s">
        <v>13</v>
      </c>
      <c r="CS10" s="434" t="s">
        <v>14</v>
      </c>
      <c r="CT10" s="428" t="s">
        <v>10</v>
      </c>
      <c r="CU10" s="428" t="s">
        <v>11</v>
      </c>
      <c r="CV10" s="428" t="s">
        <v>153</v>
      </c>
      <c r="CW10" s="428" t="s">
        <v>13</v>
      </c>
      <c r="CX10" s="581"/>
      <c r="CY10" s="583"/>
      <c r="CZ10" s="583"/>
      <c r="DA10" s="626" t="s">
        <v>144</v>
      </c>
    </row>
    <row r="11" spans="1:105" s="14" customFormat="1" ht="15.75" x14ac:dyDescent="0.2">
      <c r="A11" s="344" t="s">
        <v>152</v>
      </c>
      <c r="B11" s="57" t="s">
        <v>21</v>
      </c>
      <c r="C11" s="50" t="s">
        <v>22</v>
      </c>
      <c r="D11" s="51"/>
      <c r="E11" s="52"/>
      <c r="F11" s="52">
        <f t="shared" ref="F11:F16" si="15">+CZ11</f>
        <v>48</v>
      </c>
      <c r="G11" s="325" t="s">
        <v>167</v>
      </c>
      <c r="H11" s="70"/>
      <c r="I11" s="70"/>
      <c r="J11" s="70"/>
      <c r="K11" s="70" t="s">
        <v>192</v>
      </c>
      <c r="L11" s="70" t="s">
        <v>192</v>
      </c>
      <c r="M11" s="70" t="s">
        <v>192</v>
      </c>
      <c r="N11" s="45"/>
      <c r="O11" s="28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8"/>
      <c r="AB11" s="28"/>
      <c r="AC11" s="28"/>
      <c r="AD11" s="28"/>
      <c r="AE11" s="28"/>
      <c r="AF11" s="28"/>
      <c r="AG11" s="28"/>
      <c r="AH11" s="31"/>
      <c r="AI11" s="31"/>
      <c r="AJ11" s="46"/>
      <c r="AK11" s="53"/>
      <c r="AL11" s="53"/>
      <c r="AM11" s="53"/>
      <c r="AN11" s="29"/>
      <c r="AO11" s="29"/>
      <c r="AP11" s="29"/>
      <c r="AQ11" s="70"/>
      <c r="AR11" s="29"/>
      <c r="AS11" s="29"/>
      <c r="AT11" s="29"/>
      <c r="AU11" s="29"/>
      <c r="AV11" s="30"/>
      <c r="AW11" s="29"/>
      <c r="AX11" s="28"/>
      <c r="AY11" s="28"/>
      <c r="AZ11" s="29" t="s">
        <v>33</v>
      </c>
      <c r="BA11" s="28"/>
      <c r="BB11" s="28"/>
      <c r="BC11" s="29"/>
      <c r="BD11" s="28"/>
      <c r="BE11" s="452"/>
      <c r="BF11" s="159"/>
      <c r="BG11" s="29"/>
      <c r="BH11" s="28"/>
      <c r="BI11" s="28"/>
      <c r="BJ11" s="29"/>
      <c r="BK11" s="53"/>
      <c r="BL11" s="54"/>
      <c r="BM11" s="53"/>
      <c r="BN11" s="53"/>
      <c r="BO11" s="53"/>
      <c r="BP11" s="55"/>
      <c r="BQ11" s="53"/>
      <c r="BR11" s="53"/>
      <c r="BS11" s="53"/>
      <c r="BT11" s="54"/>
      <c r="BU11" s="54"/>
      <c r="BV11" s="56"/>
      <c r="BW11" s="53"/>
      <c r="BX11" s="53"/>
      <c r="BY11" s="54"/>
      <c r="BZ11" s="153"/>
      <c r="CA11" s="155"/>
      <c r="CB11" s="54"/>
      <c r="CC11" s="54"/>
      <c r="CD11" s="54"/>
      <c r="CE11" s="54"/>
      <c r="CF11" s="55"/>
      <c r="CG11" s="54" t="s">
        <v>34</v>
      </c>
      <c r="CH11" s="54"/>
      <c r="CI11" s="54"/>
      <c r="CJ11" s="153"/>
      <c r="CK11" s="54"/>
      <c r="CL11" s="54"/>
      <c r="CM11" s="54"/>
      <c r="CN11" s="54"/>
      <c r="CO11" s="54"/>
      <c r="CP11" s="54"/>
      <c r="CQ11" s="54"/>
      <c r="CR11" s="54"/>
      <c r="CS11" s="55"/>
      <c r="CT11" s="54"/>
      <c r="CU11" s="54"/>
      <c r="CV11" s="54"/>
      <c r="CW11" s="153"/>
      <c r="CX11" s="258">
        <v>24</v>
      </c>
      <c r="CY11" s="57">
        <v>24</v>
      </c>
      <c r="CZ11" s="58">
        <f t="shared" ref="CZ11:CZ16" si="16">SUM(CX11:CY11)</f>
        <v>48</v>
      </c>
      <c r="DA11" s="446" t="s">
        <v>179</v>
      </c>
    </row>
    <row r="12" spans="1:105" s="14" customFormat="1" ht="15.75" x14ac:dyDescent="0.2">
      <c r="A12" s="345" t="s">
        <v>152</v>
      </c>
      <c r="B12" s="23" t="s">
        <v>23</v>
      </c>
      <c r="C12" s="24" t="s">
        <v>24</v>
      </c>
      <c r="D12" s="17"/>
      <c r="E12" s="27"/>
      <c r="F12" s="27">
        <f t="shared" si="15"/>
        <v>38</v>
      </c>
      <c r="G12" s="326" t="s">
        <v>167</v>
      </c>
      <c r="H12" s="71"/>
      <c r="I12" s="71"/>
      <c r="J12" s="71"/>
      <c r="K12" s="71" t="s">
        <v>192</v>
      </c>
      <c r="L12" s="71" t="s">
        <v>192</v>
      </c>
      <c r="M12" s="71" t="s">
        <v>192</v>
      </c>
      <c r="N12" s="83"/>
      <c r="O12" s="3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2"/>
      <c r="AB12" s="32"/>
      <c r="AC12" s="32"/>
      <c r="AD12" s="32"/>
      <c r="AE12" s="32"/>
      <c r="AF12" s="32"/>
      <c r="AG12" s="41"/>
      <c r="AH12" s="35"/>
      <c r="AI12" s="35"/>
      <c r="AJ12" s="47"/>
      <c r="AK12" s="41"/>
      <c r="AL12" s="41"/>
      <c r="AM12" s="41"/>
      <c r="AN12" s="33"/>
      <c r="AO12" s="33"/>
      <c r="AP12" s="33"/>
      <c r="AQ12" s="71"/>
      <c r="AR12" s="33"/>
      <c r="AS12" s="33"/>
      <c r="AT12" s="33"/>
      <c r="AU12" s="33"/>
      <c r="AV12" s="34"/>
      <c r="AW12" s="33"/>
      <c r="AX12" s="32"/>
      <c r="AY12" s="32"/>
      <c r="AZ12" s="33"/>
      <c r="BA12" s="32" t="s">
        <v>33</v>
      </c>
      <c r="BB12" s="32"/>
      <c r="BC12" s="33"/>
      <c r="BD12" s="32"/>
      <c r="BE12" s="453"/>
      <c r="BF12" s="160"/>
      <c r="BG12" s="33"/>
      <c r="BH12" s="32"/>
      <c r="BI12" s="32"/>
      <c r="BJ12" s="33"/>
      <c r="BK12" s="32"/>
      <c r="BL12" s="42"/>
      <c r="BM12" s="41"/>
      <c r="BN12" s="41"/>
      <c r="BO12" s="41"/>
      <c r="BP12" s="43"/>
      <c r="BQ12" s="41"/>
      <c r="BR12" s="41"/>
      <c r="BS12" s="41"/>
      <c r="BT12" s="42"/>
      <c r="BU12" s="42"/>
      <c r="BV12" s="44"/>
      <c r="BW12" s="41"/>
      <c r="BX12" s="41"/>
      <c r="BY12" s="42"/>
      <c r="BZ12" s="154"/>
      <c r="CA12" s="108"/>
      <c r="CB12" s="42"/>
      <c r="CC12" s="42"/>
      <c r="CD12" s="42"/>
      <c r="CE12" s="42"/>
      <c r="CF12" s="43"/>
      <c r="CG12" s="42"/>
      <c r="CH12" s="42" t="s">
        <v>34</v>
      </c>
      <c r="CI12" s="42"/>
      <c r="CJ12" s="154"/>
      <c r="CK12" s="42"/>
      <c r="CL12" s="42"/>
      <c r="CM12" s="42"/>
      <c r="CN12" s="42"/>
      <c r="CO12" s="42"/>
      <c r="CP12" s="42"/>
      <c r="CQ12" s="42"/>
      <c r="CR12" s="42"/>
      <c r="CS12" s="43"/>
      <c r="CT12" s="42"/>
      <c r="CU12" s="42"/>
      <c r="CV12" s="42"/>
      <c r="CW12" s="154"/>
      <c r="CX12" s="259">
        <v>16</v>
      </c>
      <c r="CY12" s="23">
        <v>22</v>
      </c>
      <c r="CZ12" s="60">
        <f t="shared" si="16"/>
        <v>38</v>
      </c>
      <c r="DA12" s="447" t="s">
        <v>179</v>
      </c>
    </row>
    <row r="13" spans="1:105" s="14" customFormat="1" ht="15.75" x14ac:dyDescent="0.2">
      <c r="A13" s="345" t="s">
        <v>152</v>
      </c>
      <c r="B13" s="23" t="s">
        <v>25</v>
      </c>
      <c r="C13" s="17" t="s">
        <v>26</v>
      </c>
      <c r="D13" s="17"/>
      <c r="E13" s="27"/>
      <c r="F13" s="27">
        <f t="shared" si="15"/>
        <v>48</v>
      </c>
      <c r="G13" s="326" t="s">
        <v>167</v>
      </c>
      <c r="H13" s="71"/>
      <c r="I13" s="71"/>
      <c r="J13" s="71"/>
      <c r="K13" s="71" t="s">
        <v>192</v>
      </c>
      <c r="L13" s="71" t="s">
        <v>192</v>
      </c>
      <c r="M13" s="71" t="s">
        <v>192</v>
      </c>
      <c r="N13" s="83"/>
      <c r="O13" s="32"/>
      <c r="P13" s="3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2"/>
      <c r="AB13" s="32"/>
      <c r="AC13" s="32"/>
      <c r="AD13" s="32"/>
      <c r="AE13" s="32"/>
      <c r="AF13" s="32"/>
      <c r="AG13" s="32"/>
      <c r="AH13" s="35"/>
      <c r="AI13" s="35"/>
      <c r="AJ13" s="47"/>
      <c r="AK13" s="41"/>
      <c r="AL13" s="41"/>
      <c r="AM13" s="41"/>
      <c r="AN13" s="33"/>
      <c r="AO13" s="33"/>
      <c r="AP13" s="33"/>
      <c r="AQ13" s="71"/>
      <c r="AR13" s="33"/>
      <c r="AS13" s="33"/>
      <c r="AT13" s="33"/>
      <c r="AU13" s="33"/>
      <c r="AV13" s="36"/>
      <c r="AW13" s="33"/>
      <c r="AX13" s="32"/>
      <c r="AY13" s="32"/>
      <c r="AZ13" s="33"/>
      <c r="BA13" s="32"/>
      <c r="BB13" s="32" t="s">
        <v>33</v>
      </c>
      <c r="BC13" s="33"/>
      <c r="BD13" s="32"/>
      <c r="BE13" s="453"/>
      <c r="BF13" s="160"/>
      <c r="BG13" s="33"/>
      <c r="BH13" s="32"/>
      <c r="BI13" s="32"/>
      <c r="BJ13" s="33"/>
      <c r="BK13" s="32"/>
      <c r="BL13" s="33"/>
      <c r="BM13" s="32"/>
      <c r="BN13" s="32"/>
      <c r="BO13" s="32"/>
      <c r="BP13" s="71"/>
      <c r="BQ13" s="41"/>
      <c r="BR13" s="41"/>
      <c r="BS13" s="41"/>
      <c r="BT13" s="42"/>
      <c r="BU13" s="42"/>
      <c r="BV13" s="44"/>
      <c r="BW13" s="41"/>
      <c r="BX13" s="41"/>
      <c r="BY13" s="42"/>
      <c r="BZ13" s="154"/>
      <c r="CA13" s="108"/>
      <c r="CB13" s="42"/>
      <c r="CC13" s="42"/>
      <c r="CD13" s="42"/>
      <c r="CE13" s="42"/>
      <c r="CF13" s="43"/>
      <c r="CG13" s="42"/>
      <c r="CH13" s="42"/>
      <c r="CI13" s="42" t="s">
        <v>34</v>
      </c>
      <c r="CJ13" s="154"/>
      <c r="CK13" s="42"/>
      <c r="CL13" s="42"/>
      <c r="CM13" s="42"/>
      <c r="CN13" s="42"/>
      <c r="CO13" s="42"/>
      <c r="CP13" s="42"/>
      <c r="CQ13" s="42"/>
      <c r="CR13" s="42"/>
      <c r="CS13" s="43"/>
      <c r="CT13" s="42"/>
      <c r="CU13" s="42"/>
      <c r="CV13" s="42"/>
      <c r="CW13" s="154"/>
      <c r="CX13" s="259">
        <v>24</v>
      </c>
      <c r="CY13" s="23">
        <v>24</v>
      </c>
      <c r="CZ13" s="60">
        <f t="shared" si="16"/>
        <v>48</v>
      </c>
      <c r="DA13" s="447" t="s">
        <v>151</v>
      </c>
    </row>
    <row r="14" spans="1:105" s="14" customFormat="1" ht="15.75" x14ac:dyDescent="0.2">
      <c r="A14" s="345" t="s">
        <v>152</v>
      </c>
      <c r="B14" s="23" t="s">
        <v>27</v>
      </c>
      <c r="C14" s="24" t="s">
        <v>28</v>
      </c>
      <c r="D14" s="17"/>
      <c r="E14" s="27"/>
      <c r="F14" s="27">
        <f t="shared" si="15"/>
        <v>48</v>
      </c>
      <c r="G14" s="326" t="s">
        <v>167</v>
      </c>
      <c r="H14" s="71"/>
      <c r="I14" s="71"/>
      <c r="J14" s="71"/>
      <c r="K14" s="71" t="s">
        <v>192</v>
      </c>
      <c r="L14" s="71" t="s">
        <v>192</v>
      </c>
      <c r="M14" s="71" t="s">
        <v>192</v>
      </c>
      <c r="N14" s="83" t="s">
        <v>33</v>
      </c>
      <c r="O14" s="32"/>
      <c r="P14" s="3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2"/>
      <c r="AB14" s="32"/>
      <c r="AC14" s="32"/>
      <c r="AD14" s="32"/>
      <c r="AE14" s="32"/>
      <c r="AF14" s="32"/>
      <c r="AG14" s="41"/>
      <c r="AH14" s="195"/>
      <c r="AI14" s="35"/>
      <c r="AJ14" s="47"/>
      <c r="AK14" s="41"/>
      <c r="AL14" s="41"/>
      <c r="AM14" s="41"/>
      <c r="AN14" s="33"/>
      <c r="AO14" s="33"/>
      <c r="AP14" s="33"/>
      <c r="AQ14" s="71"/>
      <c r="AR14" s="33"/>
      <c r="AS14" s="33"/>
      <c r="AT14" s="33"/>
      <c r="AU14" s="33"/>
      <c r="AV14" s="34"/>
      <c r="AW14" s="33" t="s">
        <v>34</v>
      </c>
      <c r="AX14" s="32"/>
      <c r="AY14" s="32"/>
      <c r="AZ14" s="33"/>
      <c r="BA14" s="32"/>
      <c r="BB14" s="32"/>
      <c r="BC14" s="33"/>
      <c r="BD14" s="32"/>
      <c r="BE14" s="453"/>
      <c r="BF14" s="160"/>
      <c r="BG14" s="33"/>
      <c r="BH14" s="32"/>
      <c r="BI14" s="32"/>
      <c r="BJ14" s="33"/>
      <c r="BK14" s="32"/>
      <c r="BL14" s="33"/>
      <c r="BM14" s="32"/>
      <c r="BN14" s="36"/>
      <c r="BO14" s="32"/>
      <c r="BP14" s="356"/>
      <c r="BQ14" s="32"/>
      <c r="BR14" s="32"/>
      <c r="BS14" s="32"/>
      <c r="BT14" s="42"/>
      <c r="BU14" s="42"/>
      <c r="BV14" s="44"/>
      <c r="BW14" s="41"/>
      <c r="BX14" s="41"/>
      <c r="BY14" s="42"/>
      <c r="BZ14" s="154"/>
      <c r="CA14" s="108"/>
      <c r="CB14" s="42"/>
      <c r="CC14" s="42"/>
      <c r="CD14" s="42"/>
      <c r="CE14" s="42"/>
      <c r="CF14" s="43"/>
      <c r="CG14" s="42"/>
      <c r="CH14" s="42"/>
      <c r="CI14" s="42"/>
      <c r="CJ14" s="154"/>
      <c r="CK14" s="42"/>
      <c r="CL14" s="42"/>
      <c r="CM14" s="42"/>
      <c r="CN14" s="42"/>
      <c r="CO14" s="42"/>
      <c r="CP14" s="42"/>
      <c r="CQ14" s="42"/>
      <c r="CR14" s="42"/>
      <c r="CS14" s="43"/>
      <c r="CT14" s="42"/>
      <c r="CU14" s="42"/>
      <c r="CV14" s="42"/>
      <c r="CW14" s="154"/>
      <c r="CX14" s="259">
        <v>24</v>
      </c>
      <c r="CY14" s="23">
        <v>24</v>
      </c>
      <c r="CZ14" s="60">
        <f t="shared" si="16"/>
        <v>48</v>
      </c>
      <c r="DA14" s="447" t="s">
        <v>181</v>
      </c>
    </row>
    <row r="15" spans="1:105" s="14" customFormat="1" ht="15.75" x14ac:dyDescent="0.2">
      <c r="A15" s="345" t="s">
        <v>152</v>
      </c>
      <c r="B15" s="23" t="s">
        <v>29</v>
      </c>
      <c r="C15" s="24" t="s">
        <v>30</v>
      </c>
      <c r="D15" s="17"/>
      <c r="E15" s="27"/>
      <c r="F15" s="27">
        <f t="shared" si="15"/>
        <v>24</v>
      </c>
      <c r="G15" s="327" t="s">
        <v>167</v>
      </c>
      <c r="H15" s="71"/>
      <c r="I15" s="71"/>
      <c r="J15" s="71"/>
      <c r="K15" s="71" t="s">
        <v>192</v>
      </c>
      <c r="L15" s="71" t="s">
        <v>192</v>
      </c>
      <c r="M15" s="71" t="s">
        <v>192</v>
      </c>
      <c r="N15" s="83"/>
      <c r="O15" s="32" t="s">
        <v>33</v>
      </c>
      <c r="P15" s="3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2"/>
      <c r="AB15" s="32"/>
      <c r="AC15" s="32"/>
      <c r="AD15" s="32"/>
      <c r="AE15" s="32"/>
      <c r="AF15" s="32"/>
      <c r="AG15" s="41"/>
      <c r="AH15" s="195"/>
      <c r="AI15" s="35"/>
      <c r="AJ15" s="47"/>
      <c r="AK15" s="32"/>
      <c r="AL15" s="32"/>
      <c r="AM15" s="32"/>
      <c r="AN15" s="33"/>
      <c r="AO15" s="33"/>
      <c r="AP15" s="33"/>
      <c r="AQ15" s="71"/>
      <c r="AR15" s="33"/>
      <c r="AS15" s="33"/>
      <c r="AT15" s="33"/>
      <c r="AU15" s="33"/>
      <c r="AV15" s="34"/>
      <c r="AW15" s="33"/>
      <c r="AX15" s="32" t="s">
        <v>34</v>
      </c>
      <c r="AY15" s="32"/>
      <c r="AZ15" s="33"/>
      <c r="BA15" s="32"/>
      <c r="BB15" s="32"/>
      <c r="BC15" s="33"/>
      <c r="BD15" s="32"/>
      <c r="BE15" s="453"/>
      <c r="BF15" s="160"/>
      <c r="BG15" s="33"/>
      <c r="BH15" s="32"/>
      <c r="BI15" s="32"/>
      <c r="BJ15" s="33"/>
      <c r="BK15" s="32"/>
      <c r="BL15" s="33"/>
      <c r="BM15" s="32"/>
      <c r="BN15" s="32"/>
      <c r="BO15" s="32"/>
      <c r="BP15" s="71"/>
      <c r="BQ15" s="32"/>
      <c r="BR15" s="32"/>
      <c r="BS15" s="32"/>
      <c r="BT15" s="33"/>
      <c r="BU15" s="33"/>
      <c r="BV15" s="33"/>
      <c r="BW15" s="32"/>
      <c r="BX15" s="32"/>
      <c r="BY15" s="42"/>
      <c r="BZ15" s="154"/>
      <c r="CA15" s="108"/>
      <c r="CB15" s="42"/>
      <c r="CC15" s="42"/>
      <c r="CD15" s="42"/>
      <c r="CE15" s="42"/>
      <c r="CF15" s="43"/>
      <c r="CG15" s="42"/>
      <c r="CH15" s="42"/>
      <c r="CI15" s="42"/>
      <c r="CJ15" s="154"/>
      <c r="CK15" s="42"/>
      <c r="CL15" s="42"/>
      <c r="CM15" s="42"/>
      <c r="CN15" s="42"/>
      <c r="CO15" s="42"/>
      <c r="CP15" s="42"/>
      <c r="CQ15" s="42"/>
      <c r="CR15" s="42"/>
      <c r="CS15" s="43"/>
      <c r="CT15" s="42"/>
      <c r="CU15" s="42"/>
      <c r="CV15" s="42"/>
      <c r="CW15" s="154"/>
      <c r="CX15" s="259">
        <v>12</v>
      </c>
      <c r="CY15" s="23">
        <v>12</v>
      </c>
      <c r="CZ15" s="60">
        <f t="shared" si="16"/>
        <v>24</v>
      </c>
      <c r="DA15" s="447" t="s">
        <v>181</v>
      </c>
    </row>
    <row r="16" spans="1:105" s="14" customFormat="1" ht="16.5" thickBot="1" x14ac:dyDescent="0.25">
      <c r="A16" s="346" t="s">
        <v>152</v>
      </c>
      <c r="B16" s="64" t="s">
        <v>31</v>
      </c>
      <c r="C16" s="62" t="s">
        <v>32</v>
      </c>
      <c r="D16" s="73"/>
      <c r="E16" s="63"/>
      <c r="F16" s="63">
        <f t="shared" si="15"/>
        <v>48</v>
      </c>
      <c r="G16" s="347" t="s">
        <v>167</v>
      </c>
      <c r="H16" s="204"/>
      <c r="I16" s="204"/>
      <c r="J16" s="204"/>
      <c r="K16" s="204" t="s">
        <v>192</v>
      </c>
      <c r="L16" s="204" t="s">
        <v>192</v>
      </c>
      <c r="M16" s="204" t="s">
        <v>192</v>
      </c>
      <c r="N16" s="190"/>
      <c r="O16" s="191"/>
      <c r="P16" s="191" t="s">
        <v>33</v>
      </c>
      <c r="Q16" s="156"/>
      <c r="R16" s="156"/>
      <c r="S16" s="156"/>
      <c r="T16" s="156"/>
      <c r="U16" s="156"/>
      <c r="V16" s="156"/>
      <c r="W16" s="156"/>
      <c r="X16" s="211"/>
      <c r="Y16" s="156"/>
      <c r="Z16" s="156"/>
      <c r="AA16" s="191"/>
      <c r="AB16" s="191"/>
      <c r="AC16" s="191"/>
      <c r="AD16" s="191"/>
      <c r="AE16" s="191"/>
      <c r="AF16" s="191"/>
      <c r="AG16" s="191"/>
      <c r="AH16" s="196"/>
      <c r="AI16" s="192"/>
      <c r="AJ16" s="295"/>
      <c r="AK16" s="191"/>
      <c r="AL16" s="191"/>
      <c r="AM16" s="191"/>
      <c r="AN16" s="211"/>
      <c r="AO16" s="211"/>
      <c r="AP16" s="211"/>
      <c r="AQ16" s="204"/>
      <c r="AR16" s="211"/>
      <c r="AS16" s="156"/>
      <c r="AT16" s="156"/>
      <c r="AU16" s="156"/>
      <c r="AV16" s="293"/>
      <c r="AW16" s="156"/>
      <c r="AX16" s="191"/>
      <c r="AY16" s="191" t="s">
        <v>34</v>
      </c>
      <c r="AZ16" s="156"/>
      <c r="BA16" s="191"/>
      <c r="BB16" s="191"/>
      <c r="BC16" s="156"/>
      <c r="BD16" s="191"/>
      <c r="BE16" s="219"/>
      <c r="BF16" s="203"/>
      <c r="BG16" s="156"/>
      <c r="BH16" s="191"/>
      <c r="BI16" s="191"/>
      <c r="BJ16" s="156"/>
      <c r="BK16" s="191"/>
      <c r="BL16" s="156"/>
      <c r="BM16" s="191"/>
      <c r="BN16" s="191"/>
      <c r="BO16" s="191"/>
      <c r="BP16" s="204"/>
      <c r="BQ16" s="191"/>
      <c r="BR16" s="191"/>
      <c r="BS16" s="191"/>
      <c r="BT16" s="156"/>
      <c r="BU16" s="156"/>
      <c r="BV16" s="211"/>
      <c r="BW16" s="191"/>
      <c r="BX16" s="191"/>
      <c r="BY16" s="156"/>
      <c r="BZ16" s="213"/>
      <c r="CA16" s="295"/>
      <c r="CB16" s="156"/>
      <c r="CC16" s="156"/>
      <c r="CD16" s="156"/>
      <c r="CE16" s="156"/>
      <c r="CF16" s="204"/>
      <c r="CG16" s="156"/>
      <c r="CH16" s="156"/>
      <c r="CI16" s="156"/>
      <c r="CJ16" s="213"/>
      <c r="CK16" s="156"/>
      <c r="CL16" s="156"/>
      <c r="CM16" s="156"/>
      <c r="CN16" s="156"/>
      <c r="CO16" s="156"/>
      <c r="CP16" s="156"/>
      <c r="CQ16" s="156"/>
      <c r="CR16" s="156"/>
      <c r="CS16" s="204"/>
      <c r="CT16" s="156"/>
      <c r="CU16" s="156"/>
      <c r="CV16" s="156"/>
      <c r="CW16" s="213"/>
      <c r="CX16" s="260">
        <v>24</v>
      </c>
      <c r="CY16" s="64">
        <v>24</v>
      </c>
      <c r="CZ16" s="65">
        <f t="shared" si="16"/>
        <v>48</v>
      </c>
      <c r="DA16" s="448" t="s">
        <v>147</v>
      </c>
    </row>
    <row r="17" spans="1:105" ht="15.75" x14ac:dyDescent="0.2">
      <c r="A17" s="344">
        <v>2493</v>
      </c>
      <c r="B17" s="57" t="s">
        <v>35</v>
      </c>
      <c r="C17" s="50" t="s">
        <v>36</v>
      </c>
      <c r="D17" s="17"/>
      <c r="E17" s="52">
        <v>24</v>
      </c>
      <c r="F17" s="52">
        <f t="shared" ref="F17:F22" si="17">+CZ17</f>
        <v>38</v>
      </c>
      <c r="G17" s="325" t="s">
        <v>167</v>
      </c>
      <c r="H17" s="29" t="s">
        <v>33</v>
      </c>
      <c r="I17" s="29"/>
      <c r="J17" s="29"/>
      <c r="K17" s="29"/>
      <c r="L17" s="29"/>
      <c r="M17" s="29"/>
      <c r="N17" s="46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405"/>
      <c r="AI17" s="405"/>
      <c r="AJ17" s="46"/>
      <c r="AK17" s="53"/>
      <c r="AL17" s="53"/>
      <c r="AM17" s="53"/>
      <c r="AN17" s="29"/>
      <c r="AO17" s="29"/>
      <c r="AP17" s="29"/>
      <c r="AQ17" s="70"/>
      <c r="AR17" s="29"/>
      <c r="AS17" s="29"/>
      <c r="AT17" s="29"/>
      <c r="AU17" s="29"/>
      <c r="AV17" s="28" t="s">
        <v>34</v>
      </c>
      <c r="AW17" s="29"/>
      <c r="AX17" s="28"/>
      <c r="AY17" s="28"/>
      <c r="AZ17" s="29"/>
      <c r="BA17" s="28"/>
      <c r="BB17" s="28"/>
      <c r="BC17" s="29"/>
      <c r="BD17" s="28"/>
      <c r="BE17" s="452"/>
      <c r="BF17" s="159"/>
      <c r="BG17" s="29"/>
      <c r="BH17" s="28"/>
      <c r="BI17" s="28"/>
      <c r="BJ17" s="29"/>
      <c r="BK17" s="53"/>
      <c r="BL17" s="54"/>
      <c r="BM17" s="53"/>
      <c r="BN17" s="53"/>
      <c r="BO17" s="53"/>
      <c r="BP17" s="55"/>
      <c r="BQ17" s="53"/>
      <c r="BR17" s="53"/>
      <c r="BS17" s="53"/>
      <c r="BT17" s="54"/>
      <c r="BU17" s="54"/>
      <c r="BV17" s="56"/>
      <c r="BW17" s="53"/>
      <c r="BX17" s="53"/>
      <c r="BY17" s="54"/>
      <c r="BZ17" s="153"/>
      <c r="CA17" s="155"/>
      <c r="CB17" s="54"/>
      <c r="CC17" s="54"/>
      <c r="CD17" s="54"/>
      <c r="CE17" s="54"/>
      <c r="CF17" s="55"/>
      <c r="CG17" s="54"/>
      <c r="CH17" s="54"/>
      <c r="CI17" s="54"/>
      <c r="CJ17" s="153"/>
      <c r="CK17" s="54"/>
      <c r="CL17" s="54"/>
      <c r="CM17" s="54"/>
      <c r="CN17" s="54"/>
      <c r="CO17" s="54"/>
      <c r="CP17" s="54"/>
      <c r="CQ17" s="54"/>
      <c r="CR17" s="54"/>
      <c r="CS17" s="55"/>
      <c r="CT17" s="54"/>
      <c r="CU17" s="54"/>
      <c r="CV17" s="54"/>
      <c r="CW17" s="153"/>
      <c r="CX17" s="455">
        <v>16</v>
      </c>
      <c r="CY17" s="87">
        <v>22</v>
      </c>
      <c r="CZ17" s="456">
        <f t="shared" ref="CZ17:CZ22" si="18">SUM(CX17:CY17)</f>
        <v>38</v>
      </c>
      <c r="DA17" s="446" t="s">
        <v>151</v>
      </c>
    </row>
    <row r="18" spans="1:105" ht="15.75" x14ac:dyDescent="0.2">
      <c r="A18" s="345">
        <v>2493</v>
      </c>
      <c r="B18" s="23" t="s">
        <v>37</v>
      </c>
      <c r="C18" s="24" t="s">
        <v>38</v>
      </c>
      <c r="D18" s="17"/>
      <c r="E18" s="27">
        <v>24</v>
      </c>
      <c r="F18" s="27">
        <f t="shared" si="17"/>
        <v>48</v>
      </c>
      <c r="G18" s="326" t="s">
        <v>167</v>
      </c>
      <c r="H18" s="33"/>
      <c r="I18" s="33" t="s">
        <v>33</v>
      </c>
      <c r="J18" s="33"/>
      <c r="K18" s="33"/>
      <c r="L18" s="33"/>
      <c r="M18" s="33"/>
      <c r="N18" s="47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42"/>
      <c r="AH18" s="114"/>
      <c r="AI18" s="114"/>
      <c r="AJ18" s="47"/>
      <c r="AK18" s="41"/>
      <c r="AL18" s="41"/>
      <c r="AM18" s="41"/>
      <c r="AN18" s="33"/>
      <c r="AO18" s="33"/>
      <c r="AP18" s="33"/>
      <c r="AQ18" s="71"/>
      <c r="AR18" s="33"/>
      <c r="AS18" s="33"/>
      <c r="AT18" s="33"/>
      <c r="AU18" s="33"/>
      <c r="AV18" s="34"/>
      <c r="AW18" s="33" t="s">
        <v>34</v>
      </c>
      <c r="AX18" s="32"/>
      <c r="AY18" s="32"/>
      <c r="AZ18" s="33"/>
      <c r="BA18" s="32"/>
      <c r="BB18" s="32"/>
      <c r="BC18" s="33"/>
      <c r="BD18" s="32"/>
      <c r="BE18" s="453"/>
      <c r="BF18" s="160"/>
      <c r="BG18" s="33"/>
      <c r="BH18" s="32"/>
      <c r="BI18" s="32"/>
      <c r="BJ18" s="33"/>
      <c r="BK18" s="32"/>
      <c r="BL18" s="42"/>
      <c r="BM18" s="41"/>
      <c r="BN18" s="41"/>
      <c r="BO18" s="41"/>
      <c r="BP18" s="43"/>
      <c r="BQ18" s="41"/>
      <c r="BR18" s="41"/>
      <c r="BS18" s="41"/>
      <c r="BT18" s="42"/>
      <c r="BU18" s="42"/>
      <c r="BV18" s="44"/>
      <c r="BW18" s="41"/>
      <c r="BX18" s="41"/>
      <c r="BY18" s="42"/>
      <c r="BZ18" s="154"/>
      <c r="CA18" s="108"/>
      <c r="CB18" s="42"/>
      <c r="CC18" s="42"/>
      <c r="CD18" s="42"/>
      <c r="CE18" s="42"/>
      <c r="CF18" s="43"/>
      <c r="CG18" s="42"/>
      <c r="CH18" s="42"/>
      <c r="CI18" s="42"/>
      <c r="CJ18" s="154"/>
      <c r="CK18" s="42"/>
      <c r="CL18" s="42"/>
      <c r="CM18" s="42"/>
      <c r="CN18" s="42"/>
      <c r="CO18" s="42"/>
      <c r="CP18" s="42"/>
      <c r="CQ18" s="42"/>
      <c r="CR18" s="42"/>
      <c r="CS18" s="43"/>
      <c r="CT18" s="42"/>
      <c r="CU18" s="42"/>
      <c r="CV18" s="42"/>
      <c r="CW18" s="154"/>
      <c r="CX18" s="259">
        <v>24</v>
      </c>
      <c r="CY18" s="23">
        <v>24</v>
      </c>
      <c r="CZ18" s="60">
        <f t="shared" si="18"/>
        <v>48</v>
      </c>
      <c r="DA18" s="447" t="s">
        <v>151</v>
      </c>
    </row>
    <row r="19" spans="1:105" ht="15.75" x14ac:dyDescent="0.2">
      <c r="A19" s="345">
        <v>2493</v>
      </c>
      <c r="B19" s="23" t="s">
        <v>45</v>
      </c>
      <c r="C19" s="24" t="s">
        <v>46</v>
      </c>
      <c r="D19" s="89"/>
      <c r="E19" s="27">
        <v>24</v>
      </c>
      <c r="F19" s="27">
        <f t="shared" si="17"/>
        <v>48</v>
      </c>
      <c r="G19" s="326" t="s">
        <v>167</v>
      </c>
      <c r="H19" s="33"/>
      <c r="I19" s="33"/>
      <c r="J19" s="33" t="s">
        <v>33</v>
      </c>
      <c r="K19" s="33"/>
      <c r="L19" s="33"/>
      <c r="M19" s="33"/>
      <c r="N19" s="47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114"/>
      <c r="AI19" s="114"/>
      <c r="AJ19" s="47"/>
      <c r="AK19" s="41"/>
      <c r="AL19" s="41"/>
      <c r="AM19" s="41"/>
      <c r="AN19" s="33"/>
      <c r="AO19" s="33"/>
      <c r="AP19" s="33"/>
      <c r="AQ19" s="71"/>
      <c r="AR19" s="33"/>
      <c r="AS19" s="33"/>
      <c r="AT19" s="33"/>
      <c r="AU19" s="33"/>
      <c r="AV19" s="36"/>
      <c r="AW19" s="33"/>
      <c r="AX19" s="32" t="s">
        <v>34</v>
      </c>
      <c r="AY19" s="32"/>
      <c r="AZ19" s="33"/>
      <c r="BA19" s="32"/>
      <c r="BB19" s="32"/>
      <c r="BC19" s="33"/>
      <c r="BD19" s="32"/>
      <c r="BE19" s="453"/>
      <c r="BF19" s="160"/>
      <c r="BG19" s="33"/>
      <c r="BH19" s="32"/>
      <c r="BI19" s="32"/>
      <c r="BJ19" s="33"/>
      <c r="BK19" s="32"/>
      <c r="BL19" s="33"/>
      <c r="BM19" s="32"/>
      <c r="BN19" s="32"/>
      <c r="BO19" s="32"/>
      <c r="BP19" s="71"/>
      <c r="BQ19" s="41"/>
      <c r="BR19" s="41"/>
      <c r="BS19" s="41"/>
      <c r="BT19" s="42"/>
      <c r="BU19" s="42"/>
      <c r="BV19" s="44"/>
      <c r="BW19" s="41"/>
      <c r="BX19" s="41"/>
      <c r="BY19" s="42"/>
      <c r="BZ19" s="154"/>
      <c r="CA19" s="108"/>
      <c r="CB19" s="42"/>
      <c r="CC19" s="42"/>
      <c r="CD19" s="42"/>
      <c r="CE19" s="42"/>
      <c r="CF19" s="43"/>
      <c r="CG19" s="42"/>
      <c r="CH19" s="42"/>
      <c r="CI19" s="42"/>
      <c r="CJ19" s="154"/>
      <c r="CK19" s="42"/>
      <c r="CL19" s="42"/>
      <c r="CM19" s="42"/>
      <c r="CN19" s="42"/>
      <c r="CO19" s="42"/>
      <c r="CP19" s="42"/>
      <c r="CQ19" s="42"/>
      <c r="CR19" s="42"/>
      <c r="CS19" s="43"/>
      <c r="CT19" s="42"/>
      <c r="CU19" s="42"/>
      <c r="CV19" s="42"/>
      <c r="CW19" s="154"/>
      <c r="CX19" s="259">
        <v>24</v>
      </c>
      <c r="CY19" s="23">
        <v>24</v>
      </c>
      <c r="CZ19" s="60">
        <f t="shared" si="18"/>
        <v>48</v>
      </c>
      <c r="DA19" s="447" t="s">
        <v>179</v>
      </c>
    </row>
    <row r="20" spans="1:105" ht="15.75" x14ac:dyDescent="0.2">
      <c r="A20" s="345">
        <v>2493</v>
      </c>
      <c r="B20" s="23" t="s">
        <v>41</v>
      </c>
      <c r="C20" s="24" t="s">
        <v>42</v>
      </c>
      <c r="D20" s="17"/>
      <c r="E20" s="27">
        <v>24</v>
      </c>
      <c r="F20" s="27">
        <f t="shared" si="17"/>
        <v>48</v>
      </c>
      <c r="G20" s="326" t="s">
        <v>167</v>
      </c>
      <c r="H20" s="33"/>
      <c r="I20" s="33"/>
      <c r="J20" s="33"/>
      <c r="K20" s="33"/>
      <c r="L20" s="33"/>
      <c r="M20" s="33"/>
      <c r="N20" s="47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42"/>
      <c r="AH20" s="154"/>
      <c r="AI20" s="114"/>
      <c r="AJ20" s="47"/>
      <c r="AK20" s="41"/>
      <c r="AL20" s="41"/>
      <c r="AM20" s="41"/>
      <c r="AN20" s="33"/>
      <c r="AO20" s="33"/>
      <c r="AP20" s="33"/>
      <c r="AQ20" s="71"/>
      <c r="AR20" s="33"/>
      <c r="AS20" s="33"/>
      <c r="AT20" s="33"/>
      <c r="AU20" s="33"/>
      <c r="AV20" s="34"/>
      <c r="AW20" s="33"/>
      <c r="AX20" s="32"/>
      <c r="AY20" s="32" t="s">
        <v>33</v>
      </c>
      <c r="AZ20" s="33"/>
      <c r="BA20" s="32"/>
      <c r="BB20" s="32"/>
      <c r="BC20" s="33"/>
      <c r="BD20" s="32"/>
      <c r="BE20" s="453"/>
      <c r="BF20" s="160"/>
      <c r="BG20" s="33"/>
      <c r="BH20" s="32"/>
      <c r="BI20" s="32"/>
      <c r="BJ20" s="33"/>
      <c r="BK20" s="32"/>
      <c r="BL20" s="33"/>
      <c r="BM20" s="32"/>
      <c r="BN20" s="36"/>
      <c r="BO20" s="32"/>
      <c r="BP20" s="356"/>
      <c r="BQ20" s="32"/>
      <c r="BR20" s="32"/>
      <c r="BS20" s="32"/>
      <c r="BT20" s="42"/>
      <c r="BU20" s="42"/>
      <c r="BV20" s="44"/>
      <c r="BW20" s="41"/>
      <c r="BX20" s="41"/>
      <c r="BY20" s="42"/>
      <c r="BZ20" s="154"/>
      <c r="CA20" s="108"/>
      <c r="CB20" s="42"/>
      <c r="CC20" s="42"/>
      <c r="CD20" s="42"/>
      <c r="CE20" s="42"/>
      <c r="CF20" s="43"/>
      <c r="CG20" s="42" t="s">
        <v>34</v>
      </c>
      <c r="CH20" s="42"/>
      <c r="CI20" s="42"/>
      <c r="CJ20" s="154"/>
      <c r="CK20" s="42"/>
      <c r="CL20" s="42"/>
      <c r="CM20" s="42"/>
      <c r="CN20" s="42"/>
      <c r="CO20" s="42"/>
      <c r="CP20" s="42"/>
      <c r="CQ20" s="42"/>
      <c r="CR20" s="42"/>
      <c r="CS20" s="43"/>
      <c r="CT20" s="42"/>
      <c r="CU20" s="42"/>
      <c r="CV20" s="42"/>
      <c r="CW20" s="154"/>
      <c r="CX20" s="259">
        <v>24</v>
      </c>
      <c r="CY20" s="23">
        <v>24</v>
      </c>
      <c r="CZ20" s="60">
        <f t="shared" si="18"/>
        <v>48</v>
      </c>
      <c r="DA20" s="447" t="s">
        <v>147</v>
      </c>
    </row>
    <row r="21" spans="1:105" ht="30" x14ac:dyDescent="0.2">
      <c r="A21" s="345">
        <v>2493</v>
      </c>
      <c r="B21" s="23" t="s">
        <v>43</v>
      </c>
      <c r="C21" s="17" t="s">
        <v>44</v>
      </c>
      <c r="D21" s="77"/>
      <c r="E21" s="27">
        <v>24</v>
      </c>
      <c r="F21" s="27">
        <f t="shared" si="17"/>
        <v>38</v>
      </c>
      <c r="G21" s="327" t="s">
        <v>167</v>
      </c>
      <c r="H21" s="33"/>
      <c r="I21" s="33"/>
      <c r="J21" s="33"/>
      <c r="K21" s="33"/>
      <c r="L21" s="33"/>
      <c r="M21" s="33"/>
      <c r="N21" s="47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42"/>
      <c r="AH21" s="154"/>
      <c r="AI21" s="114"/>
      <c r="AJ21" s="47"/>
      <c r="AK21" s="32"/>
      <c r="AL21" s="32"/>
      <c r="AM21" s="32"/>
      <c r="AN21" s="33"/>
      <c r="AO21" s="33"/>
      <c r="AP21" s="33"/>
      <c r="AQ21" s="71"/>
      <c r="AR21" s="33"/>
      <c r="AS21" s="33"/>
      <c r="AT21" s="33"/>
      <c r="AU21" s="33"/>
      <c r="AV21" s="34"/>
      <c r="AW21" s="33"/>
      <c r="AX21" s="32"/>
      <c r="AY21" s="32"/>
      <c r="AZ21" s="33" t="s">
        <v>33</v>
      </c>
      <c r="BA21" s="32"/>
      <c r="BB21" s="32"/>
      <c r="BC21" s="33"/>
      <c r="BD21" s="32"/>
      <c r="BE21" s="453"/>
      <c r="BF21" s="160"/>
      <c r="BG21" s="33"/>
      <c r="BH21" s="32"/>
      <c r="BI21" s="32"/>
      <c r="BJ21" s="33"/>
      <c r="BK21" s="32"/>
      <c r="BL21" s="33"/>
      <c r="BM21" s="32"/>
      <c r="BN21" s="32"/>
      <c r="BO21" s="32"/>
      <c r="BP21" s="71"/>
      <c r="BQ21" s="32"/>
      <c r="BR21" s="32"/>
      <c r="BS21" s="32"/>
      <c r="BT21" s="33"/>
      <c r="BU21" s="33"/>
      <c r="BV21" s="33"/>
      <c r="BW21" s="32"/>
      <c r="BX21" s="32"/>
      <c r="BY21" s="42"/>
      <c r="BZ21" s="154"/>
      <c r="CA21" s="108"/>
      <c r="CB21" s="42"/>
      <c r="CC21" s="42"/>
      <c r="CD21" s="42"/>
      <c r="CE21" s="42"/>
      <c r="CF21" s="43"/>
      <c r="CG21" s="42"/>
      <c r="CH21" s="42" t="s">
        <v>34</v>
      </c>
      <c r="CI21" s="42"/>
      <c r="CJ21" s="154"/>
      <c r="CK21" s="42"/>
      <c r="CL21" s="42"/>
      <c r="CM21" s="42"/>
      <c r="CN21" s="42"/>
      <c r="CO21" s="42"/>
      <c r="CP21" s="42"/>
      <c r="CQ21" s="42"/>
      <c r="CR21" s="42"/>
      <c r="CS21" s="43"/>
      <c r="CT21" s="42"/>
      <c r="CU21" s="42"/>
      <c r="CV21" s="42"/>
      <c r="CW21" s="154"/>
      <c r="CX21" s="259">
        <v>16</v>
      </c>
      <c r="CY21" s="23">
        <v>22</v>
      </c>
      <c r="CZ21" s="60">
        <f t="shared" si="18"/>
        <v>38</v>
      </c>
      <c r="DA21" s="447" t="s">
        <v>151</v>
      </c>
    </row>
    <row r="22" spans="1:105" ht="16.5" thickBot="1" x14ac:dyDescent="0.25">
      <c r="A22" s="346">
        <v>2493</v>
      </c>
      <c r="B22" s="64" t="s">
        <v>39</v>
      </c>
      <c r="C22" s="73" t="s">
        <v>40</v>
      </c>
      <c r="D22" s="17"/>
      <c r="E22" s="63">
        <v>24</v>
      </c>
      <c r="F22" s="63">
        <f t="shared" si="17"/>
        <v>48</v>
      </c>
      <c r="G22" s="347" t="s">
        <v>167</v>
      </c>
      <c r="H22" s="156"/>
      <c r="I22" s="156"/>
      <c r="J22" s="156"/>
      <c r="K22" s="156"/>
      <c r="L22" s="156"/>
      <c r="M22" s="156"/>
      <c r="N22" s="295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213"/>
      <c r="AI22" s="294"/>
      <c r="AJ22" s="295"/>
      <c r="AK22" s="191"/>
      <c r="AL22" s="191"/>
      <c r="AM22" s="191"/>
      <c r="AN22" s="211"/>
      <c r="AO22" s="211"/>
      <c r="AP22" s="211"/>
      <c r="AQ22" s="204"/>
      <c r="AR22" s="211"/>
      <c r="AS22" s="156"/>
      <c r="AT22" s="156"/>
      <c r="AU22" s="156"/>
      <c r="AV22" s="293"/>
      <c r="AW22" s="156"/>
      <c r="AX22" s="191"/>
      <c r="AY22" s="191"/>
      <c r="AZ22" s="156"/>
      <c r="BA22" s="191" t="s">
        <v>33</v>
      </c>
      <c r="BB22" s="191"/>
      <c r="BC22" s="156"/>
      <c r="BD22" s="191"/>
      <c r="BE22" s="219"/>
      <c r="BF22" s="203"/>
      <c r="BG22" s="156"/>
      <c r="BH22" s="191"/>
      <c r="BI22" s="191"/>
      <c r="BJ22" s="156"/>
      <c r="BK22" s="191"/>
      <c r="BL22" s="156"/>
      <c r="BM22" s="191"/>
      <c r="BN22" s="191"/>
      <c r="BO22" s="191"/>
      <c r="BP22" s="204"/>
      <c r="BQ22" s="191"/>
      <c r="BR22" s="191"/>
      <c r="BS22" s="191"/>
      <c r="BT22" s="156"/>
      <c r="BU22" s="156"/>
      <c r="BV22" s="211"/>
      <c r="BW22" s="191"/>
      <c r="BX22" s="191"/>
      <c r="BY22" s="156"/>
      <c r="BZ22" s="213"/>
      <c r="CA22" s="295"/>
      <c r="CB22" s="156"/>
      <c r="CC22" s="156"/>
      <c r="CD22" s="156"/>
      <c r="CE22" s="156"/>
      <c r="CF22" s="204"/>
      <c r="CG22" s="156"/>
      <c r="CH22" s="156"/>
      <c r="CI22" s="156" t="s">
        <v>34</v>
      </c>
      <c r="CJ22" s="213"/>
      <c r="CK22" s="156"/>
      <c r="CL22" s="156"/>
      <c r="CM22" s="156"/>
      <c r="CN22" s="156"/>
      <c r="CO22" s="156"/>
      <c r="CP22" s="156"/>
      <c r="CQ22" s="156"/>
      <c r="CR22" s="156"/>
      <c r="CS22" s="204"/>
      <c r="CT22" s="156"/>
      <c r="CU22" s="156"/>
      <c r="CV22" s="156"/>
      <c r="CW22" s="213"/>
      <c r="CX22" s="260">
        <v>24</v>
      </c>
      <c r="CY22" s="64">
        <v>24</v>
      </c>
      <c r="CZ22" s="65">
        <f t="shared" si="18"/>
        <v>48</v>
      </c>
      <c r="DA22" s="448" t="s">
        <v>179</v>
      </c>
    </row>
    <row r="23" spans="1:105" ht="15.75" x14ac:dyDescent="0.2">
      <c r="A23" s="344" t="s">
        <v>182</v>
      </c>
      <c r="B23" s="57" t="s">
        <v>35</v>
      </c>
      <c r="C23" s="50" t="s">
        <v>36</v>
      </c>
      <c r="D23" s="17"/>
      <c r="E23" s="52">
        <v>24</v>
      </c>
      <c r="F23" s="52">
        <f t="shared" ref="F23:F28" si="19">+CZ23</f>
        <v>38</v>
      </c>
      <c r="G23" s="325" t="s">
        <v>167</v>
      </c>
      <c r="H23" s="29" t="s">
        <v>33</v>
      </c>
      <c r="I23" s="29"/>
      <c r="J23" s="29"/>
      <c r="K23" s="29"/>
      <c r="L23" s="29"/>
      <c r="M23" s="29"/>
      <c r="N23" s="46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405"/>
      <c r="AI23" s="405"/>
      <c r="AJ23" s="46"/>
      <c r="AK23" s="53"/>
      <c r="AL23" s="53"/>
      <c r="AM23" s="53"/>
      <c r="AN23" s="29"/>
      <c r="AO23" s="29"/>
      <c r="AP23" s="29"/>
      <c r="AQ23" s="70"/>
      <c r="AR23" s="29"/>
      <c r="AS23" s="29"/>
      <c r="AT23" s="29"/>
      <c r="AU23" s="29"/>
      <c r="AV23" s="28" t="s">
        <v>34</v>
      </c>
      <c r="AW23" s="29"/>
      <c r="AX23" s="28"/>
      <c r="AY23" s="28"/>
      <c r="AZ23" s="29"/>
      <c r="BA23" s="28"/>
      <c r="BB23" s="28"/>
      <c r="BC23" s="29"/>
      <c r="BD23" s="28"/>
      <c r="BE23" s="452"/>
      <c r="BF23" s="159"/>
      <c r="BG23" s="29"/>
      <c r="BH23" s="28"/>
      <c r="BI23" s="28"/>
      <c r="BJ23" s="29"/>
      <c r="BK23" s="53"/>
      <c r="BL23" s="54"/>
      <c r="BM23" s="53"/>
      <c r="BN23" s="53"/>
      <c r="BO23" s="53"/>
      <c r="BP23" s="55"/>
      <c r="BQ23" s="53"/>
      <c r="BR23" s="53"/>
      <c r="BS23" s="53"/>
      <c r="BT23" s="54"/>
      <c r="BU23" s="54"/>
      <c r="BV23" s="56"/>
      <c r="BW23" s="53"/>
      <c r="BX23" s="53"/>
      <c r="BY23" s="54"/>
      <c r="BZ23" s="153"/>
      <c r="CA23" s="155"/>
      <c r="CB23" s="54"/>
      <c r="CC23" s="54"/>
      <c r="CD23" s="54"/>
      <c r="CE23" s="54"/>
      <c r="CF23" s="55"/>
      <c r="CG23" s="54"/>
      <c r="CH23" s="54"/>
      <c r="CI23" s="54"/>
      <c r="CJ23" s="153"/>
      <c r="CK23" s="54"/>
      <c r="CL23" s="54"/>
      <c r="CM23" s="54"/>
      <c r="CN23" s="54"/>
      <c r="CO23" s="54"/>
      <c r="CP23" s="54"/>
      <c r="CQ23" s="54"/>
      <c r="CR23" s="54"/>
      <c r="CS23" s="55"/>
      <c r="CT23" s="54"/>
      <c r="CU23" s="54"/>
      <c r="CV23" s="54"/>
      <c r="CW23" s="153"/>
      <c r="CX23" s="258">
        <v>16</v>
      </c>
      <c r="CY23" s="57">
        <v>22</v>
      </c>
      <c r="CZ23" s="58">
        <f t="shared" ref="CZ23:CZ28" si="20">SUM(CX23:CY23)</f>
        <v>38</v>
      </c>
      <c r="DA23" s="446" t="s">
        <v>151</v>
      </c>
    </row>
    <row r="24" spans="1:105" ht="15.75" x14ac:dyDescent="0.2">
      <c r="A24" s="345" t="s">
        <v>182</v>
      </c>
      <c r="B24" s="23" t="s">
        <v>37</v>
      </c>
      <c r="C24" s="24" t="s">
        <v>38</v>
      </c>
      <c r="D24" s="17"/>
      <c r="E24" s="27">
        <v>24</v>
      </c>
      <c r="F24" s="27">
        <f t="shared" si="19"/>
        <v>48</v>
      </c>
      <c r="G24" s="326" t="s">
        <v>167</v>
      </c>
      <c r="H24" s="33"/>
      <c r="I24" s="33" t="s">
        <v>33</v>
      </c>
      <c r="J24" s="33"/>
      <c r="K24" s="33"/>
      <c r="L24" s="33"/>
      <c r="M24" s="33"/>
      <c r="N24" s="47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42"/>
      <c r="AH24" s="114"/>
      <c r="AI24" s="114"/>
      <c r="AJ24" s="47"/>
      <c r="AK24" s="41"/>
      <c r="AL24" s="41"/>
      <c r="AM24" s="41"/>
      <c r="AN24" s="33"/>
      <c r="AO24" s="33"/>
      <c r="AP24" s="33"/>
      <c r="AQ24" s="71"/>
      <c r="AR24" s="33"/>
      <c r="AS24" s="33"/>
      <c r="AT24" s="33"/>
      <c r="AU24" s="33"/>
      <c r="AV24" s="34"/>
      <c r="AW24" s="33" t="s">
        <v>34</v>
      </c>
      <c r="AX24" s="32"/>
      <c r="AY24" s="32"/>
      <c r="AZ24" s="33"/>
      <c r="BA24" s="32"/>
      <c r="BB24" s="32"/>
      <c r="BC24" s="33"/>
      <c r="BD24" s="32"/>
      <c r="BE24" s="453"/>
      <c r="BF24" s="160"/>
      <c r="BG24" s="33"/>
      <c r="BH24" s="32"/>
      <c r="BI24" s="32"/>
      <c r="BJ24" s="33"/>
      <c r="BK24" s="32"/>
      <c r="BL24" s="42"/>
      <c r="BM24" s="41"/>
      <c r="BN24" s="41"/>
      <c r="BO24" s="41"/>
      <c r="BP24" s="43"/>
      <c r="BQ24" s="41"/>
      <c r="BR24" s="41"/>
      <c r="BS24" s="41"/>
      <c r="BT24" s="42"/>
      <c r="BU24" s="42"/>
      <c r="BV24" s="44"/>
      <c r="BW24" s="41"/>
      <c r="BX24" s="41"/>
      <c r="BY24" s="42"/>
      <c r="BZ24" s="154"/>
      <c r="CA24" s="108"/>
      <c r="CB24" s="42"/>
      <c r="CC24" s="42"/>
      <c r="CD24" s="42"/>
      <c r="CE24" s="42"/>
      <c r="CF24" s="43"/>
      <c r="CG24" s="42"/>
      <c r="CH24" s="42"/>
      <c r="CI24" s="42"/>
      <c r="CJ24" s="154"/>
      <c r="CK24" s="42"/>
      <c r="CL24" s="42"/>
      <c r="CM24" s="42"/>
      <c r="CN24" s="42"/>
      <c r="CO24" s="42"/>
      <c r="CP24" s="42"/>
      <c r="CQ24" s="42"/>
      <c r="CR24" s="42"/>
      <c r="CS24" s="43"/>
      <c r="CT24" s="42"/>
      <c r="CU24" s="42"/>
      <c r="CV24" s="42"/>
      <c r="CW24" s="154"/>
      <c r="CX24" s="259">
        <v>24</v>
      </c>
      <c r="CY24" s="23">
        <v>24</v>
      </c>
      <c r="CZ24" s="60">
        <f t="shared" si="20"/>
        <v>48</v>
      </c>
      <c r="DA24" s="447" t="s">
        <v>151</v>
      </c>
    </row>
    <row r="25" spans="1:105" ht="15.75" x14ac:dyDescent="0.2">
      <c r="A25" s="345" t="s">
        <v>182</v>
      </c>
      <c r="B25" s="23" t="s">
        <v>45</v>
      </c>
      <c r="C25" s="24" t="s">
        <v>46</v>
      </c>
      <c r="D25" s="89"/>
      <c r="E25" s="27">
        <v>24</v>
      </c>
      <c r="F25" s="27">
        <f t="shared" si="19"/>
        <v>48</v>
      </c>
      <c r="G25" s="326" t="s">
        <v>167</v>
      </c>
      <c r="H25" s="33"/>
      <c r="I25" s="33"/>
      <c r="J25" s="33" t="s">
        <v>33</v>
      </c>
      <c r="K25" s="33"/>
      <c r="L25" s="33"/>
      <c r="M25" s="33"/>
      <c r="N25" s="47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114"/>
      <c r="AI25" s="114"/>
      <c r="AJ25" s="47"/>
      <c r="AK25" s="41"/>
      <c r="AL25" s="41"/>
      <c r="AM25" s="41"/>
      <c r="AN25" s="33"/>
      <c r="AO25" s="33"/>
      <c r="AP25" s="33"/>
      <c r="AQ25" s="71"/>
      <c r="AR25" s="33"/>
      <c r="AS25" s="33"/>
      <c r="AT25" s="33"/>
      <c r="AU25" s="33"/>
      <c r="AV25" s="36"/>
      <c r="AW25" s="33"/>
      <c r="AX25" s="32" t="s">
        <v>34</v>
      </c>
      <c r="AY25" s="32"/>
      <c r="AZ25" s="33"/>
      <c r="BA25" s="32"/>
      <c r="BB25" s="32"/>
      <c r="BC25" s="33"/>
      <c r="BD25" s="32"/>
      <c r="BE25" s="453"/>
      <c r="BF25" s="160"/>
      <c r="BG25" s="33"/>
      <c r="BH25" s="32"/>
      <c r="BI25" s="32"/>
      <c r="BJ25" s="33"/>
      <c r="BK25" s="32"/>
      <c r="BL25" s="33"/>
      <c r="BM25" s="32"/>
      <c r="BN25" s="32"/>
      <c r="BO25" s="32"/>
      <c r="BP25" s="71"/>
      <c r="BQ25" s="41"/>
      <c r="BR25" s="41"/>
      <c r="BS25" s="41"/>
      <c r="BT25" s="42"/>
      <c r="BU25" s="42"/>
      <c r="BV25" s="44"/>
      <c r="BW25" s="41"/>
      <c r="BX25" s="41"/>
      <c r="BY25" s="42"/>
      <c r="BZ25" s="154"/>
      <c r="CA25" s="108"/>
      <c r="CB25" s="42"/>
      <c r="CC25" s="42"/>
      <c r="CD25" s="42"/>
      <c r="CE25" s="42"/>
      <c r="CF25" s="43"/>
      <c r="CG25" s="42"/>
      <c r="CH25" s="42"/>
      <c r="CI25" s="42"/>
      <c r="CJ25" s="154"/>
      <c r="CK25" s="42"/>
      <c r="CL25" s="42"/>
      <c r="CM25" s="42"/>
      <c r="CN25" s="42"/>
      <c r="CO25" s="42"/>
      <c r="CP25" s="42"/>
      <c r="CQ25" s="42"/>
      <c r="CR25" s="42"/>
      <c r="CS25" s="43"/>
      <c r="CT25" s="42"/>
      <c r="CU25" s="42"/>
      <c r="CV25" s="42"/>
      <c r="CW25" s="154"/>
      <c r="CX25" s="259">
        <v>24</v>
      </c>
      <c r="CY25" s="23">
        <v>24</v>
      </c>
      <c r="CZ25" s="60">
        <f t="shared" si="20"/>
        <v>48</v>
      </c>
      <c r="DA25" s="447" t="s">
        <v>179</v>
      </c>
    </row>
    <row r="26" spans="1:105" ht="15.75" x14ac:dyDescent="0.2">
      <c r="A26" s="345" t="s">
        <v>182</v>
      </c>
      <c r="B26" s="23" t="s">
        <v>41</v>
      </c>
      <c r="C26" s="24" t="s">
        <v>42</v>
      </c>
      <c r="D26" s="17"/>
      <c r="E26" s="27">
        <v>24</v>
      </c>
      <c r="F26" s="27">
        <f t="shared" si="19"/>
        <v>48</v>
      </c>
      <c r="G26" s="326" t="s">
        <v>167</v>
      </c>
      <c r="H26" s="33"/>
      <c r="I26" s="33"/>
      <c r="J26" s="33"/>
      <c r="K26" s="33"/>
      <c r="L26" s="33"/>
      <c r="M26" s="33"/>
      <c r="N26" s="47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42"/>
      <c r="AH26" s="154"/>
      <c r="AI26" s="114"/>
      <c r="AJ26" s="47"/>
      <c r="AK26" s="41"/>
      <c r="AL26" s="41"/>
      <c r="AM26" s="41"/>
      <c r="AN26" s="33"/>
      <c r="AO26" s="33"/>
      <c r="AP26" s="33"/>
      <c r="AQ26" s="71"/>
      <c r="AR26" s="33"/>
      <c r="AS26" s="33"/>
      <c r="AT26" s="33"/>
      <c r="AU26" s="33"/>
      <c r="AV26" s="34"/>
      <c r="AW26" s="33"/>
      <c r="AX26" s="32"/>
      <c r="AY26" s="32" t="s">
        <v>33</v>
      </c>
      <c r="AZ26" s="33"/>
      <c r="BA26" s="32"/>
      <c r="BB26" s="32"/>
      <c r="BC26" s="33"/>
      <c r="BD26" s="32"/>
      <c r="BE26" s="453"/>
      <c r="BF26" s="160"/>
      <c r="BG26" s="33"/>
      <c r="BH26" s="32"/>
      <c r="BI26" s="32"/>
      <c r="BJ26" s="33"/>
      <c r="BK26" s="32"/>
      <c r="BL26" s="33"/>
      <c r="BM26" s="32"/>
      <c r="BN26" s="36"/>
      <c r="BO26" s="32"/>
      <c r="BP26" s="356"/>
      <c r="BQ26" s="32"/>
      <c r="BR26" s="32"/>
      <c r="BS26" s="32"/>
      <c r="BT26" s="42"/>
      <c r="BU26" s="42"/>
      <c r="BV26" s="44"/>
      <c r="BW26" s="41"/>
      <c r="BX26" s="41"/>
      <c r="BY26" s="42"/>
      <c r="BZ26" s="154"/>
      <c r="CA26" s="108"/>
      <c r="CB26" s="42"/>
      <c r="CC26" s="42"/>
      <c r="CD26" s="42"/>
      <c r="CE26" s="42"/>
      <c r="CF26" s="43"/>
      <c r="CG26" s="42" t="s">
        <v>34</v>
      </c>
      <c r="CH26" s="42"/>
      <c r="CI26" s="42"/>
      <c r="CJ26" s="154"/>
      <c r="CK26" s="42"/>
      <c r="CL26" s="42"/>
      <c r="CM26" s="42"/>
      <c r="CN26" s="42"/>
      <c r="CO26" s="42"/>
      <c r="CP26" s="42"/>
      <c r="CQ26" s="42"/>
      <c r="CR26" s="42"/>
      <c r="CS26" s="43"/>
      <c r="CT26" s="42"/>
      <c r="CU26" s="42"/>
      <c r="CV26" s="42"/>
      <c r="CW26" s="154"/>
      <c r="CX26" s="259">
        <v>24</v>
      </c>
      <c r="CY26" s="23">
        <v>24</v>
      </c>
      <c r="CZ26" s="60">
        <f t="shared" si="20"/>
        <v>48</v>
      </c>
      <c r="DA26" s="447" t="s">
        <v>147</v>
      </c>
    </row>
    <row r="27" spans="1:105" ht="30" x14ac:dyDescent="0.2">
      <c r="A27" s="345" t="s">
        <v>182</v>
      </c>
      <c r="B27" s="23" t="s">
        <v>43</v>
      </c>
      <c r="C27" s="17" t="s">
        <v>44</v>
      </c>
      <c r="D27" s="77"/>
      <c r="E27" s="27">
        <v>24</v>
      </c>
      <c r="F27" s="27">
        <f t="shared" si="19"/>
        <v>38</v>
      </c>
      <c r="G27" s="327" t="s">
        <v>167</v>
      </c>
      <c r="H27" s="33"/>
      <c r="I27" s="33"/>
      <c r="J27" s="33"/>
      <c r="K27" s="33"/>
      <c r="L27" s="33"/>
      <c r="M27" s="33"/>
      <c r="N27" s="47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42"/>
      <c r="AH27" s="154"/>
      <c r="AI27" s="114"/>
      <c r="AJ27" s="47"/>
      <c r="AK27" s="32"/>
      <c r="AL27" s="32"/>
      <c r="AM27" s="32"/>
      <c r="AN27" s="33"/>
      <c r="AO27" s="33"/>
      <c r="AP27" s="33"/>
      <c r="AQ27" s="71"/>
      <c r="AR27" s="33"/>
      <c r="AS27" s="33"/>
      <c r="AT27" s="33"/>
      <c r="AU27" s="33"/>
      <c r="AV27" s="34"/>
      <c r="AW27" s="33"/>
      <c r="AX27" s="32"/>
      <c r="AY27" s="32"/>
      <c r="AZ27" s="33" t="s">
        <v>33</v>
      </c>
      <c r="BA27" s="32"/>
      <c r="BB27" s="32"/>
      <c r="BC27" s="33"/>
      <c r="BD27" s="32"/>
      <c r="BE27" s="453"/>
      <c r="BF27" s="160"/>
      <c r="BG27" s="33"/>
      <c r="BH27" s="32"/>
      <c r="BI27" s="32"/>
      <c r="BJ27" s="33"/>
      <c r="BK27" s="32"/>
      <c r="BL27" s="33"/>
      <c r="BM27" s="32"/>
      <c r="BN27" s="32"/>
      <c r="BO27" s="32"/>
      <c r="BP27" s="71"/>
      <c r="BQ27" s="32"/>
      <c r="BR27" s="32"/>
      <c r="BS27" s="32"/>
      <c r="BT27" s="33"/>
      <c r="BU27" s="33"/>
      <c r="BV27" s="33"/>
      <c r="BW27" s="32"/>
      <c r="BX27" s="32"/>
      <c r="BY27" s="42"/>
      <c r="BZ27" s="154"/>
      <c r="CA27" s="108"/>
      <c r="CB27" s="42"/>
      <c r="CC27" s="42"/>
      <c r="CD27" s="42"/>
      <c r="CE27" s="42"/>
      <c r="CF27" s="43"/>
      <c r="CG27" s="42"/>
      <c r="CH27" s="42" t="s">
        <v>34</v>
      </c>
      <c r="CI27" s="42"/>
      <c r="CJ27" s="154"/>
      <c r="CK27" s="42"/>
      <c r="CL27" s="42"/>
      <c r="CM27" s="42"/>
      <c r="CN27" s="42"/>
      <c r="CO27" s="42"/>
      <c r="CP27" s="42"/>
      <c r="CQ27" s="42"/>
      <c r="CR27" s="42"/>
      <c r="CS27" s="43"/>
      <c r="CT27" s="42"/>
      <c r="CU27" s="42"/>
      <c r="CV27" s="42"/>
      <c r="CW27" s="154"/>
      <c r="CX27" s="259">
        <v>16</v>
      </c>
      <c r="CY27" s="23">
        <v>22</v>
      </c>
      <c r="CZ27" s="60">
        <f t="shared" si="20"/>
        <v>38</v>
      </c>
      <c r="DA27" s="447" t="s">
        <v>151</v>
      </c>
    </row>
    <row r="28" spans="1:105" ht="16.5" thickBot="1" x14ac:dyDescent="0.25">
      <c r="A28" s="346" t="s">
        <v>182</v>
      </c>
      <c r="B28" s="64" t="s">
        <v>39</v>
      </c>
      <c r="C28" s="73" t="s">
        <v>40</v>
      </c>
      <c r="D28" s="73"/>
      <c r="E28" s="63">
        <v>24</v>
      </c>
      <c r="F28" s="63">
        <f t="shared" si="19"/>
        <v>48</v>
      </c>
      <c r="G28" s="347" t="s">
        <v>167</v>
      </c>
      <c r="H28" s="156"/>
      <c r="I28" s="156"/>
      <c r="J28" s="156"/>
      <c r="K28" s="156"/>
      <c r="L28" s="156"/>
      <c r="M28" s="156"/>
      <c r="N28" s="295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213"/>
      <c r="AI28" s="294"/>
      <c r="AJ28" s="295"/>
      <c r="AK28" s="191"/>
      <c r="AL28" s="191"/>
      <c r="AM28" s="191"/>
      <c r="AN28" s="211"/>
      <c r="AO28" s="211"/>
      <c r="AP28" s="211"/>
      <c r="AQ28" s="204"/>
      <c r="AR28" s="211"/>
      <c r="AS28" s="156"/>
      <c r="AT28" s="156"/>
      <c r="AU28" s="156"/>
      <c r="AV28" s="293"/>
      <c r="AW28" s="156"/>
      <c r="AX28" s="191"/>
      <c r="AY28" s="191"/>
      <c r="AZ28" s="156"/>
      <c r="BA28" s="191" t="s">
        <v>33</v>
      </c>
      <c r="BB28" s="191"/>
      <c r="BC28" s="156"/>
      <c r="BD28" s="191"/>
      <c r="BE28" s="219"/>
      <c r="BF28" s="203"/>
      <c r="BG28" s="156"/>
      <c r="BH28" s="191"/>
      <c r="BI28" s="191"/>
      <c r="BJ28" s="156"/>
      <c r="BK28" s="191"/>
      <c r="BL28" s="156"/>
      <c r="BM28" s="191"/>
      <c r="BN28" s="191"/>
      <c r="BO28" s="191"/>
      <c r="BP28" s="204"/>
      <c r="BQ28" s="191"/>
      <c r="BR28" s="191"/>
      <c r="BS28" s="191"/>
      <c r="BT28" s="156"/>
      <c r="BU28" s="156"/>
      <c r="BV28" s="211"/>
      <c r="BW28" s="191"/>
      <c r="BX28" s="191"/>
      <c r="BY28" s="156"/>
      <c r="BZ28" s="213"/>
      <c r="CA28" s="295"/>
      <c r="CB28" s="156"/>
      <c r="CC28" s="156"/>
      <c r="CD28" s="156"/>
      <c r="CE28" s="156"/>
      <c r="CF28" s="204"/>
      <c r="CG28" s="156"/>
      <c r="CH28" s="156"/>
      <c r="CI28" s="156" t="s">
        <v>34</v>
      </c>
      <c r="CJ28" s="213"/>
      <c r="CK28" s="156"/>
      <c r="CL28" s="156"/>
      <c r="CM28" s="156"/>
      <c r="CN28" s="156"/>
      <c r="CO28" s="156"/>
      <c r="CP28" s="156"/>
      <c r="CQ28" s="156"/>
      <c r="CR28" s="156"/>
      <c r="CS28" s="204"/>
      <c r="CT28" s="156"/>
      <c r="CU28" s="156"/>
      <c r="CV28" s="156"/>
      <c r="CW28" s="213"/>
      <c r="CX28" s="260">
        <v>24</v>
      </c>
      <c r="CY28" s="64">
        <v>24</v>
      </c>
      <c r="CZ28" s="65">
        <f t="shared" si="20"/>
        <v>48</v>
      </c>
      <c r="DA28" s="448" t="s">
        <v>179</v>
      </c>
    </row>
    <row r="29" spans="1:105" ht="15" x14ac:dyDescent="0.2">
      <c r="C29" s="410"/>
      <c r="D29" s="299"/>
    </row>
    <row r="30" spans="1:105" ht="15" x14ac:dyDescent="0.2">
      <c r="C30" s="410"/>
      <c r="D30" s="299"/>
    </row>
    <row r="31" spans="1:105" ht="15" x14ac:dyDescent="0.2">
      <c r="C31" s="410"/>
      <c r="D31" s="411"/>
    </row>
    <row r="32" spans="1:105" x14ac:dyDescent="0.2">
      <c r="C32" s="311"/>
      <c r="D32" s="311"/>
    </row>
    <row r="33" spans="3:4" ht="15" x14ac:dyDescent="0.2">
      <c r="C33" s="303"/>
      <c r="D33" s="299"/>
    </row>
    <row r="34" spans="3:4" ht="15" x14ac:dyDescent="0.2">
      <c r="C34" s="303"/>
      <c r="D34" s="299"/>
    </row>
    <row r="35" spans="3:4" ht="15" x14ac:dyDescent="0.2">
      <c r="C35" s="303"/>
      <c r="D35" s="299"/>
    </row>
    <row r="36" spans="3:4" ht="15" x14ac:dyDescent="0.2">
      <c r="C36" s="303"/>
      <c r="D36" s="303"/>
    </row>
    <row r="37" spans="3:4" ht="15" x14ac:dyDescent="0.2">
      <c r="C37" s="303"/>
      <c r="D37" s="412"/>
    </row>
    <row r="38" spans="3:4" ht="15" x14ac:dyDescent="0.2">
      <c r="C38" s="303"/>
      <c r="D38" s="299"/>
    </row>
  </sheetData>
  <autoFilter ref="A10:G17" xr:uid="{00000000-0009-0000-0000-000003000000}"/>
  <mergeCells count="12">
    <mergeCell ref="DA8:DA10"/>
    <mergeCell ref="N8:AI8"/>
    <mergeCell ref="BF8:BZ8"/>
    <mergeCell ref="CX8:CX10"/>
    <mergeCell ref="CY8:CY10"/>
    <mergeCell ref="H8:M8"/>
    <mergeCell ref="B1:G3"/>
    <mergeCell ref="A4:B4"/>
    <mergeCell ref="A5:B5"/>
    <mergeCell ref="CZ8:CZ10"/>
    <mergeCell ref="CA8:CW8"/>
    <mergeCell ref="AJ8:BE8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HORARIO NOCHE</vt:lpstr>
      <vt:lpstr>HORARIO SABADO</vt:lpstr>
      <vt:lpstr> HORARIO DIURNO</vt:lpstr>
      <vt:lpstr> HORARIO VIRTUAL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 Palacio Martinez</dc:creator>
  <cp:lastModifiedBy>GABRIEL</cp:lastModifiedBy>
  <cp:lastPrinted>2019-06-12T16:43:21Z</cp:lastPrinted>
  <dcterms:created xsi:type="dcterms:W3CDTF">2019-02-12T13:53:09Z</dcterms:created>
  <dcterms:modified xsi:type="dcterms:W3CDTF">2020-08-11T07:05:19Z</dcterms:modified>
</cp:coreProperties>
</file>