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uario\Desktop\HORARIOS 2021-1\"/>
    </mc:Choice>
  </mc:AlternateContent>
  <xr:revisionPtr revIDLastSave="0" documentId="8_{1EAE1D92-A4CE-4B7B-AD75-A2E42446CD3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 HORARIO NOCHE" sheetId="5" r:id="rId1"/>
    <sheet name=" HORARIO DIURNO" sheetId="8" r:id="rId2"/>
    <sheet name="HORARIO SABADO" sheetId="4" r:id="rId3"/>
    <sheet name=" HORARIO VIRTUAL" sheetId="13" r:id="rId4"/>
  </sheets>
  <definedNames>
    <definedName name="_xlnm._FilterDatabase" localSheetId="1" hidden="1">' HORARIO DIURNO'!$A$10:$DG$16</definedName>
    <definedName name="_xlnm._FilterDatabase" localSheetId="0" hidden="1">' HORARIO NOCHE'!$A$10:$DG$62</definedName>
    <definedName name="_xlnm._FilterDatabase" localSheetId="3" hidden="1">' HORARIO VIRTUAL'!$A$10:$F$22</definedName>
    <definedName name="_xlnm._FilterDatabase" localSheetId="2" hidden="1">'HORARIO SABADO'!$A$10:$F$89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C22" i="5" l="1"/>
  <c r="DC20" i="5"/>
  <c r="DC38" i="5" l="1"/>
  <c r="DC14" i="8" l="1"/>
  <c r="DC16" i="8"/>
  <c r="DC61" i="5"/>
  <c r="DC59" i="5"/>
  <c r="DC58" i="5"/>
  <c r="DC57" i="5"/>
  <c r="DC45" i="5"/>
  <c r="DC39" i="5"/>
  <c r="DC37" i="5"/>
  <c r="DC36" i="5"/>
  <c r="DC34" i="5"/>
  <c r="DC33" i="5"/>
  <c r="DC31" i="5"/>
  <c r="DC30" i="5"/>
  <c r="DC27" i="5"/>
  <c r="DC26" i="5"/>
  <c r="DC25" i="5"/>
  <c r="DC24" i="5"/>
  <c r="DC23" i="5"/>
  <c r="DC21" i="5"/>
  <c r="DC19" i="5"/>
  <c r="DC17" i="5"/>
  <c r="DC16" i="5"/>
  <c r="DC14" i="5"/>
  <c r="DC15" i="5"/>
  <c r="DC13" i="5"/>
  <c r="DC12" i="5"/>
  <c r="DC11" i="5"/>
  <c r="AB88" i="4" l="1"/>
  <c r="AD88" i="4" l="1"/>
  <c r="E88" i="4" s="1"/>
  <c r="AB87" i="4"/>
  <c r="AD87" i="4" s="1"/>
  <c r="E87" i="4" s="1"/>
  <c r="AB86" i="4"/>
  <c r="AD86" i="4" s="1"/>
  <c r="E86" i="4" s="1"/>
  <c r="AB85" i="4"/>
  <c r="AD85" i="4" s="1"/>
  <c r="E85" i="4" s="1"/>
  <c r="AB84" i="4"/>
  <c r="AD84" i="4" s="1"/>
  <c r="E84" i="4" s="1"/>
  <c r="AB83" i="4"/>
  <c r="AD83" i="4" s="1"/>
  <c r="E83" i="4" s="1"/>
  <c r="AB76" i="4"/>
  <c r="AD76" i="4" s="1"/>
  <c r="E76" i="4" s="1"/>
  <c r="AB75" i="4"/>
  <c r="AD75" i="4" s="1"/>
  <c r="E75" i="4" s="1"/>
  <c r="AB74" i="4"/>
  <c r="AD74" i="4" s="1"/>
  <c r="E74" i="4" s="1"/>
  <c r="AB73" i="4"/>
  <c r="AD73" i="4" s="1"/>
  <c r="E73" i="4" s="1"/>
  <c r="AB72" i="4"/>
  <c r="AD72" i="4" s="1"/>
  <c r="E72" i="4" s="1"/>
  <c r="AB71" i="4"/>
  <c r="AD71" i="4" s="1"/>
  <c r="E71" i="4" s="1"/>
  <c r="AB50" i="4"/>
  <c r="AD50" i="4" s="1"/>
  <c r="E50" i="4" s="1"/>
  <c r="AB22" i="4"/>
  <c r="AD22" i="4" s="1"/>
  <c r="E22" i="4" s="1"/>
  <c r="AB21" i="4"/>
  <c r="AD21" i="4" s="1"/>
  <c r="E21" i="4" s="1"/>
  <c r="AB20" i="4"/>
  <c r="AD20" i="4" s="1"/>
  <c r="E20" i="4" s="1"/>
  <c r="AB19" i="4"/>
  <c r="AD19" i="4" s="1"/>
  <c r="E19" i="4" s="1"/>
  <c r="AB18" i="4"/>
  <c r="AD18" i="4" s="1"/>
  <c r="E18" i="4" s="1"/>
  <c r="AB17" i="4"/>
  <c r="AD17" i="4" s="1"/>
  <c r="E17" i="4" s="1"/>
  <c r="DT28" i="13" l="1"/>
  <c r="E28" i="13" s="1"/>
  <c r="DT27" i="13"/>
  <c r="E27" i="13" s="1"/>
  <c r="DT26" i="13"/>
  <c r="E26" i="13" s="1"/>
  <c r="DT25" i="13"/>
  <c r="E25" i="13" s="1"/>
  <c r="DT24" i="13"/>
  <c r="E24" i="13" s="1"/>
  <c r="DT23" i="13"/>
  <c r="E23" i="13" s="1"/>
  <c r="DH9" i="13"/>
  <c r="DI9" i="13" s="1"/>
  <c r="DF9" i="13"/>
  <c r="CL9" i="13"/>
  <c r="CM9" i="13" s="1"/>
  <c r="CN9" i="13" s="1"/>
  <c r="CO9" i="13" s="1"/>
  <c r="CP9" i="13" s="1"/>
  <c r="CQ9" i="13" s="1"/>
  <c r="CR9" i="13" s="1"/>
  <c r="CS9" i="13" s="1"/>
  <c r="CT9" i="13" s="1"/>
  <c r="CU9" i="13" s="1"/>
  <c r="CV9" i="13" s="1"/>
  <c r="CW9" i="13" s="1"/>
  <c r="CX9" i="13" s="1"/>
  <c r="CY9" i="13" s="1"/>
  <c r="CZ9" i="13" s="1"/>
  <c r="DA9" i="13" s="1"/>
  <c r="DB9" i="13" s="1"/>
  <c r="DC9" i="13" s="1"/>
  <c r="DD9" i="13" s="1"/>
  <c r="BQ9" i="13"/>
  <c r="BR9" i="13" s="1"/>
  <c r="BS9" i="13" s="1"/>
  <c r="BT9" i="13" s="1"/>
  <c r="BU9" i="13" s="1"/>
  <c r="BV9" i="13" s="1"/>
  <c r="BW9" i="13" s="1"/>
  <c r="BX9" i="13" s="1"/>
  <c r="BY9" i="13" s="1"/>
  <c r="BZ9" i="13" s="1"/>
  <c r="CA9" i="13" s="1"/>
  <c r="CB9" i="13" s="1"/>
  <c r="CC9" i="13" s="1"/>
  <c r="CD9" i="13" s="1"/>
  <c r="CE9" i="13" s="1"/>
  <c r="CF9" i="13" s="1"/>
  <c r="CG9" i="13" s="1"/>
  <c r="CH9" i="13" s="1"/>
  <c r="CI9" i="13" s="1"/>
  <c r="CJ9" i="13" s="1"/>
  <c r="AU9" i="13"/>
  <c r="AV9" i="13" s="1"/>
  <c r="AW9" i="13" s="1"/>
  <c r="AX9" i="13" s="1"/>
  <c r="AY9" i="13" s="1"/>
  <c r="AZ9" i="13" s="1"/>
  <c r="BA9" i="13" s="1"/>
  <c r="BB9" i="13" s="1"/>
  <c r="BC9" i="13" s="1"/>
  <c r="BD9" i="13" s="1"/>
  <c r="BE9" i="13" s="1"/>
  <c r="BF9" i="13" s="1"/>
  <c r="BG9" i="13" s="1"/>
  <c r="BH9" i="13" s="1"/>
  <c r="BI9" i="13" s="1"/>
  <c r="BJ9" i="13" s="1"/>
  <c r="BK9" i="13" s="1"/>
  <c r="BL9" i="13" s="1"/>
  <c r="BM9" i="13" s="1"/>
  <c r="BN9" i="13" s="1"/>
  <c r="BO9" i="13" s="1"/>
  <c r="X9" i="13"/>
  <c r="Y9" i="13" s="1"/>
  <c r="Z9" i="13" s="1"/>
  <c r="AA9" i="13" s="1"/>
  <c r="AB9" i="13" s="1"/>
  <c r="AC9" i="13" s="1"/>
  <c r="AD9" i="13" s="1"/>
  <c r="AE9" i="13" s="1"/>
  <c r="AF9" i="13" s="1"/>
  <c r="AG9" i="13" s="1"/>
  <c r="AH9" i="13" s="1"/>
  <c r="AI9" i="13" s="1"/>
  <c r="AJ9" i="13" s="1"/>
  <c r="AK9" i="13" s="1"/>
  <c r="AL9" i="13" s="1"/>
  <c r="AM9" i="13" s="1"/>
  <c r="AN9" i="13" s="1"/>
  <c r="AO9" i="13" s="1"/>
  <c r="AP9" i="13" s="1"/>
  <c r="AQ9" i="13" s="1"/>
  <c r="AR9" i="13" s="1"/>
  <c r="AS9" i="13" s="1"/>
  <c r="H9" i="13"/>
  <c r="I9" i="13" s="1"/>
  <c r="J9" i="13" s="1"/>
  <c r="K9" i="13" s="1"/>
  <c r="L9" i="13" s="1"/>
  <c r="M9" i="13" s="1"/>
  <c r="N9" i="13" s="1"/>
  <c r="O9" i="13" s="1"/>
  <c r="P9" i="13" s="1"/>
  <c r="Q9" i="13" s="1"/>
  <c r="R9" i="13" s="1"/>
  <c r="S9" i="13" s="1"/>
  <c r="T9" i="13" s="1"/>
  <c r="U9" i="13" s="1"/>
  <c r="CK9" i="8"/>
  <c r="CL9" i="8" s="1"/>
  <c r="CM9" i="8" s="1"/>
  <c r="CN9" i="8" s="1"/>
  <c r="CO9" i="8" s="1"/>
  <c r="CP9" i="8" s="1"/>
  <c r="CQ9" i="8" s="1"/>
  <c r="CR9" i="8" s="1"/>
  <c r="CS9" i="8" s="1"/>
  <c r="CT9" i="8" s="1"/>
  <c r="CU9" i="8" s="1"/>
  <c r="CV9" i="8" s="1"/>
  <c r="CW9" i="8" s="1"/>
  <c r="CX9" i="8" s="1"/>
  <c r="CY9" i="8" s="1"/>
  <c r="CZ9" i="8" s="1"/>
  <c r="DA9" i="8" s="1"/>
  <c r="DB9" i="8" s="1"/>
  <c r="BP9" i="8"/>
  <c r="BQ9" i="8" s="1"/>
  <c r="BR9" i="8" s="1"/>
  <c r="BS9" i="8" s="1"/>
  <c r="BT9" i="8" s="1"/>
  <c r="BU9" i="8" s="1"/>
  <c r="BV9" i="8" s="1"/>
  <c r="BW9" i="8" s="1"/>
  <c r="BX9" i="8" s="1"/>
  <c r="BY9" i="8" s="1"/>
  <c r="BZ9" i="8" s="1"/>
  <c r="CA9" i="8" s="1"/>
  <c r="CB9" i="8" s="1"/>
  <c r="CC9" i="8" s="1"/>
  <c r="CD9" i="8" s="1"/>
  <c r="CE9" i="8" s="1"/>
  <c r="CF9" i="8" s="1"/>
  <c r="CG9" i="8" s="1"/>
  <c r="CH9" i="8" s="1"/>
  <c r="CI9" i="8" s="1"/>
  <c r="AT9" i="8"/>
  <c r="AU9" i="8" s="1"/>
  <c r="AV9" i="8" s="1"/>
  <c r="AW9" i="8" s="1"/>
  <c r="AX9" i="8" s="1"/>
  <c r="AY9" i="8" s="1"/>
  <c r="AZ9" i="8" s="1"/>
  <c r="BA9" i="8" s="1"/>
  <c r="BB9" i="8" s="1"/>
  <c r="BC9" i="8" s="1"/>
  <c r="BD9" i="8" s="1"/>
  <c r="BE9" i="8" s="1"/>
  <c r="BF9" i="8" s="1"/>
  <c r="BG9" i="8" s="1"/>
  <c r="BH9" i="8" s="1"/>
  <c r="BI9" i="8" s="1"/>
  <c r="BJ9" i="8" s="1"/>
  <c r="BK9" i="8" s="1"/>
  <c r="BL9" i="8" s="1"/>
  <c r="BM9" i="8" s="1"/>
  <c r="BN9" i="8" s="1"/>
  <c r="W9" i="8"/>
  <c r="X9" i="8" s="1"/>
  <c r="Y9" i="8" s="1"/>
  <c r="Z9" i="8" s="1"/>
  <c r="AA9" i="8" s="1"/>
  <c r="AB9" i="8" s="1"/>
  <c r="AC9" i="8" s="1"/>
  <c r="AD9" i="8" s="1"/>
  <c r="AE9" i="8" s="1"/>
  <c r="AF9" i="8" s="1"/>
  <c r="AG9" i="8" s="1"/>
  <c r="AH9" i="8" s="1"/>
  <c r="AI9" i="8" s="1"/>
  <c r="AJ9" i="8" s="1"/>
  <c r="AK9" i="8" s="1"/>
  <c r="AL9" i="8" s="1"/>
  <c r="AM9" i="8" s="1"/>
  <c r="AN9" i="8" s="1"/>
  <c r="AO9" i="8" s="1"/>
  <c r="AP9" i="8" s="1"/>
  <c r="AQ9" i="8" s="1"/>
  <c r="AR9" i="8" s="1"/>
  <c r="H9" i="8"/>
  <c r="I9" i="8" s="1"/>
  <c r="J9" i="8" s="1"/>
  <c r="K9" i="8" s="1"/>
  <c r="L9" i="8" s="1"/>
  <c r="M9" i="8" s="1"/>
  <c r="N9" i="8" s="1"/>
  <c r="O9" i="8" s="1"/>
  <c r="P9" i="8" s="1"/>
  <c r="Q9" i="8" s="1"/>
  <c r="R9" i="8" s="1"/>
  <c r="S9" i="8" s="1"/>
  <c r="T9" i="8" s="1"/>
  <c r="U9" i="8" s="1"/>
  <c r="CK54" i="5"/>
  <c r="CL54" i="5" s="1"/>
  <c r="CM54" i="5" s="1"/>
  <c r="CN54" i="5" s="1"/>
  <c r="CO54" i="5" s="1"/>
  <c r="CP54" i="5" s="1"/>
  <c r="CQ54" i="5" s="1"/>
  <c r="CR54" i="5" s="1"/>
  <c r="CS54" i="5" s="1"/>
  <c r="CT54" i="5" s="1"/>
  <c r="CU54" i="5" s="1"/>
  <c r="CV54" i="5" s="1"/>
  <c r="CW54" i="5" s="1"/>
  <c r="CX54" i="5" s="1"/>
  <c r="CY54" i="5" s="1"/>
  <c r="CZ54" i="5" s="1"/>
  <c r="DA54" i="5" s="1"/>
  <c r="DB54" i="5" s="1"/>
  <c r="CK9" i="5"/>
  <c r="CL9" i="5" s="1"/>
  <c r="CM9" i="5" s="1"/>
  <c r="CN9" i="5" s="1"/>
  <c r="CO9" i="5" s="1"/>
  <c r="CP9" i="5" s="1"/>
  <c r="CQ9" i="5" s="1"/>
  <c r="CR9" i="5" s="1"/>
  <c r="CS9" i="5" l="1"/>
  <c r="CT9" i="5" s="1"/>
  <c r="CU9" i="5" s="1"/>
  <c r="CV9" i="5" s="1"/>
  <c r="CW9" i="5" s="1"/>
  <c r="CX9" i="5" s="1"/>
  <c r="CY9" i="5" s="1"/>
  <c r="CZ9" i="5" s="1"/>
  <c r="DA9" i="5" s="1"/>
  <c r="DB9" i="5" s="1"/>
  <c r="DJ9" i="13"/>
  <c r="DK9" i="13" s="1"/>
  <c r="DL9" i="13" s="1"/>
  <c r="DM9" i="13" s="1"/>
  <c r="A72" i="4"/>
  <c r="A73" i="4" l="1"/>
  <c r="DN9" i="13"/>
  <c r="DO9" i="13" s="1"/>
  <c r="DP9" i="13" s="1"/>
  <c r="DQ9" i="13" s="1"/>
  <c r="A74" i="4" l="1"/>
  <c r="AB82" i="4"/>
  <c r="A75" i="4" l="1"/>
  <c r="A76" i="4" l="1"/>
  <c r="AD52" i="4"/>
  <c r="DC12" i="8" l="1"/>
  <c r="DC13" i="8"/>
  <c r="DC15" i="8"/>
  <c r="DC11" i="8"/>
  <c r="DT22" i="13" l="1"/>
  <c r="E22" i="13" s="1"/>
  <c r="DT21" i="13"/>
  <c r="E21" i="13" s="1"/>
  <c r="DT20" i="13"/>
  <c r="E20" i="13" s="1"/>
  <c r="DT19" i="13"/>
  <c r="E19" i="13" s="1"/>
  <c r="DT18" i="13"/>
  <c r="E18" i="13" s="1"/>
  <c r="DT17" i="13"/>
  <c r="E17" i="13" s="1"/>
  <c r="DT16" i="13" l="1"/>
  <c r="E16" i="13" s="1"/>
  <c r="DT15" i="13"/>
  <c r="E15" i="13" s="1"/>
  <c r="DT14" i="13"/>
  <c r="E14" i="13" s="1"/>
  <c r="DT13" i="13"/>
  <c r="E13" i="13" s="1"/>
  <c r="DT12" i="13"/>
  <c r="E12" i="13" s="1"/>
  <c r="DT11" i="13"/>
  <c r="E11" i="13" s="1"/>
  <c r="E29" i="13" s="1"/>
  <c r="AB81" i="4" l="1"/>
  <c r="AB67" i="4"/>
  <c r="AD67" i="4" s="1"/>
  <c r="E67" i="4" s="1"/>
  <c r="AB68" i="4"/>
  <c r="AD68" i="4" s="1"/>
  <c r="E68" i="4" s="1"/>
  <c r="AB69" i="4"/>
  <c r="AD69" i="4" s="1"/>
  <c r="E69" i="4" s="1"/>
  <c r="AB70" i="4"/>
  <c r="AD70" i="4" s="1"/>
  <c r="E70" i="4" s="1"/>
  <c r="AB66" i="4"/>
  <c r="AD66" i="4" s="1"/>
  <c r="E66" i="4" s="1"/>
  <c r="AB65" i="4"/>
  <c r="AD65" i="4" s="1"/>
  <c r="E65" i="4" s="1"/>
  <c r="AB43" i="4"/>
  <c r="AB23" i="4"/>
  <c r="D24" i="4"/>
  <c r="A66" i="4"/>
  <c r="D66" i="4"/>
  <c r="DC60" i="5"/>
  <c r="DC56" i="5"/>
  <c r="DC48" i="5"/>
  <c r="DC44" i="5"/>
  <c r="DC46" i="5"/>
  <c r="DC40" i="5"/>
  <c r="DC35" i="5"/>
  <c r="DC32" i="5"/>
  <c r="DC29" i="5"/>
  <c r="H54" i="5" l="1"/>
  <c r="I54" i="5" s="1"/>
  <c r="J54" i="5" s="1"/>
  <c r="K54" i="5" s="1"/>
  <c r="L54" i="5" s="1"/>
  <c r="M54" i="5" s="1"/>
  <c r="N54" i="5" s="1"/>
  <c r="O54" i="5" s="1"/>
  <c r="P54" i="5" s="1"/>
  <c r="Q54" i="5" s="1"/>
  <c r="R54" i="5" s="1"/>
  <c r="S54" i="5" s="1"/>
  <c r="T54" i="5" s="1"/>
  <c r="U54" i="5" s="1"/>
  <c r="W54" i="5" s="1"/>
  <c r="X54" i="5" s="1"/>
  <c r="Y54" i="5" s="1"/>
  <c r="Z54" i="5" s="1"/>
  <c r="AA54" i="5" s="1"/>
  <c r="AB54" i="5" s="1"/>
  <c r="AC54" i="5" s="1"/>
  <c r="D67" i="4"/>
  <c r="A67" i="4"/>
  <c r="DC28" i="5"/>
  <c r="DC18" i="5"/>
  <c r="AD54" i="5" l="1"/>
  <c r="AE54" i="5" s="1"/>
  <c r="AF54" i="5" s="1"/>
  <c r="AG54" i="5" s="1"/>
  <c r="AH54" i="5" s="1"/>
  <c r="AI54" i="5" s="1"/>
  <c r="AJ54" i="5" s="1"/>
  <c r="AK54" i="5" s="1"/>
  <c r="AL54" i="5" s="1"/>
  <c r="AM54" i="5" s="1"/>
  <c r="AN54" i="5" s="1"/>
  <c r="AO54" i="5" s="1"/>
  <c r="AP54" i="5" s="1"/>
  <c r="AQ54" i="5" s="1"/>
  <c r="AR54" i="5" s="1"/>
  <c r="AT54" i="5" s="1"/>
  <c r="AU54" i="5" s="1"/>
  <c r="AV54" i="5" s="1"/>
  <c r="AW54" i="5" s="1"/>
  <c r="AX54" i="5" s="1"/>
  <c r="AY54" i="5" s="1"/>
  <c r="A68" i="4"/>
  <c r="D68" i="4"/>
  <c r="AZ54" i="5" l="1"/>
  <c r="BA54" i="5" s="1"/>
  <c r="BB54" i="5" s="1"/>
  <c r="BC54" i="5" s="1"/>
  <c r="BD54" i="5" s="1"/>
  <c r="BE54" i="5" s="1"/>
  <c r="BF54" i="5" s="1"/>
  <c r="BG54" i="5" s="1"/>
  <c r="BH54" i="5" s="1"/>
  <c r="BI54" i="5" s="1"/>
  <c r="BJ54" i="5" s="1"/>
  <c r="BK54" i="5" s="1"/>
  <c r="BL54" i="5" s="1"/>
  <c r="BM54" i="5" s="1"/>
  <c r="BN54" i="5" s="1"/>
  <c r="BP54" i="5" s="1"/>
  <c r="BQ54" i="5" s="1"/>
  <c r="BR54" i="5" s="1"/>
  <c r="BS54" i="5" s="1"/>
  <c r="BT54" i="5" s="1"/>
  <c r="D69" i="4"/>
  <c r="A69" i="4"/>
  <c r="BU54" i="5" l="1"/>
  <c r="BV54" i="5" s="1"/>
  <c r="BW54" i="5" s="1"/>
  <c r="BX54" i="5" s="1"/>
  <c r="BY54" i="5" s="1"/>
  <c r="BZ54" i="5" s="1"/>
  <c r="CA54" i="5" s="1"/>
  <c r="CB54" i="5" s="1"/>
  <c r="CC54" i="5" s="1"/>
  <c r="CD54" i="5" s="1"/>
  <c r="CE54" i="5" s="1"/>
  <c r="CF54" i="5" s="1"/>
  <c r="CG54" i="5" s="1"/>
  <c r="CH54" i="5" s="1"/>
  <c r="CI54" i="5" s="1"/>
  <c r="A70" i="4"/>
  <c r="D70" i="4"/>
  <c r="DE16" i="8" l="1"/>
  <c r="E16" i="8" s="1"/>
  <c r="DE15" i="8"/>
  <c r="E15" i="8" s="1"/>
  <c r="DE14" i="8"/>
  <c r="E14" i="8" s="1"/>
  <c r="DE13" i="8"/>
  <c r="E13" i="8" s="1"/>
  <c r="DE12" i="8"/>
  <c r="E12" i="8" s="1"/>
  <c r="D12" i="8"/>
  <c r="DE11" i="8"/>
  <c r="E11" i="8" s="1"/>
  <c r="E17" i="8" l="1"/>
  <c r="D13" i="8"/>
  <c r="AB41" i="4"/>
  <c r="D42" i="4"/>
  <c r="D36" i="5"/>
  <c r="D14" i="8" l="1"/>
  <c r="D15" i="8" l="1"/>
  <c r="D16" i="8" l="1"/>
  <c r="DE38" i="5" l="1"/>
  <c r="E38" i="5" s="1"/>
  <c r="AB11" i="4"/>
  <c r="AD11" i="4" s="1"/>
  <c r="E11" i="4" s="1"/>
  <c r="AB12" i="4"/>
  <c r="AD12" i="4" s="1"/>
  <c r="E12" i="4" s="1"/>
  <c r="AB13" i="4"/>
  <c r="AD13" i="4" s="1"/>
  <c r="E13" i="4" s="1"/>
  <c r="AB14" i="4"/>
  <c r="AD14" i="4" s="1"/>
  <c r="E14" i="4" s="1"/>
  <c r="AB15" i="4"/>
  <c r="AD15" i="4" s="1"/>
  <c r="E15" i="4" s="1"/>
  <c r="AB16" i="4"/>
  <c r="AD16" i="4" s="1"/>
  <c r="E16" i="4" s="1"/>
  <c r="AD23" i="4"/>
  <c r="E23" i="4" s="1"/>
  <c r="AB24" i="4"/>
  <c r="AD24" i="4" s="1"/>
  <c r="E24" i="4" s="1"/>
  <c r="AB25" i="4"/>
  <c r="AD25" i="4" s="1"/>
  <c r="E25" i="4" s="1"/>
  <c r="AB26" i="4"/>
  <c r="AD26" i="4" s="1"/>
  <c r="E26" i="4" s="1"/>
  <c r="AB27" i="4"/>
  <c r="AD27" i="4" s="1"/>
  <c r="E27" i="4" s="1"/>
  <c r="AB28" i="4"/>
  <c r="AD28" i="4" s="1"/>
  <c r="E28" i="4" s="1"/>
  <c r="AB29" i="4"/>
  <c r="AD29" i="4" s="1"/>
  <c r="E29" i="4" s="1"/>
  <c r="AB30" i="4"/>
  <c r="AD30" i="4" s="1"/>
  <c r="E30" i="4" s="1"/>
  <c r="AB31" i="4"/>
  <c r="AD31" i="4" s="1"/>
  <c r="E31" i="4" s="1"/>
  <c r="AB32" i="4"/>
  <c r="AD32" i="4" s="1"/>
  <c r="E32" i="4" s="1"/>
  <c r="AB33" i="4"/>
  <c r="AD33" i="4" s="1"/>
  <c r="E33" i="4" s="1"/>
  <c r="AB34" i="4"/>
  <c r="AD34" i="4" s="1"/>
  <c r="E34" i="4" s="1"/>
  <c r="AB35" i="4"/>
  <c r="AD35" i="4" s="1"/>
  <c r="E35" i="4" s="1"/>
  <c r="AB36" i="4"/>
  <c r="AD36" i="4" s="1"/>
  <c r="E36" i="4" s="1"/>
  <c r="AB37" i="4"/>
  <c r="AD37" i="4" s="1"/>
  <c r="E37" i="4" s="1"/>
  <c r="AB38" i="4"/>
  <c r="AD38" i="4" s="1"/>
  <c r="E38" i="4" s="1"/>
  <c r="AB39" i="4"/>
  <c r="AD39" i="4" s="1"/>
  <c r="E39" i="4" s="1"/>
  <c r="AB40" i="4"/>
  <c r="AD40" i="4" s="1"/>
  <c r="E40" i="4" s="1"/>
  <c r="AD41" i="4"/>
  <c r="E41" i="4" s="1"/>
  <c r="AB42" i="4"/>
  <c r="AD42" i="4" s="1"/>
  <c r="E42" i="4" s="1"/>
  <c r="AD43" i="4"/>
  <c r="E43" i="4" s="1"/>
  <c r="AB44" i="4"/>
  <c r="AD44" i="4" s="1"/>
  <c r="E44" i="4" s="1"/>
  <c r="AB45" i="4"/>
  <c r="AD45" i="4" s="1"/>
  <c r="E45" i="4" s="1"/>
  <c r="AB46" i="4"/>
  <c r="AD46" i="4" s="1"/>
  <c r="E46" i="4" s="1"/>
  <c r="AB47" i="4"/>
  <c r="AD47" i="4" s="1"/>
  <c r="E47" i="4" s="1"/>
  <c r="AB48" i="4"/>
  <c r="AD48" i="4" s="1"/>
  <c r="E48" i="4" s="1"/>
  <c r="AB49" i="4"/>
  <c r="AD49" i="4" s="1"/>
  <c r="E49" i="4" s="1"/>
  <c r="AD51" i="4"/>
  <c r="E51" i="4" s="1"/>
  <c r="AB53" i="4"/>
  <c r="AD53" i="4" s="1"/>
  <c r="E53" i="4" s="1"/>
  <c r="AD54" i="4"/>
  <c r="AB55" i="4"/>
  <c r="AD55" i="4" s="1"/>
  <c r="E55" i="4" s="1"/>
  <c r="AB77" i="4"/>
  <c r="AD77" i="4" s="1"/>
  <c r="E77" i="4" s="1"/>
  <c r="AB78" i="4"/>
  <c r="AD78" i="4" s="1"/>
  <c r="E78" i="4" s="1"/>
  <c r="AB79" i="4"/>
  <c r="AD79" i="4" s="1"/>
  <c r="E79" i="4" s="1"/>
  <c r="AB80" i="4"/>
  <c r="AD80" i="4" s="1"/>
  <c r="E80" i="4" s="1"/>
  <c r="AD81" i="4"/>
  <c r="E81" i="4" s="1"/>
  <c r="AD82" i="4"/>
  <c r="E82" i="4" s="1"/>
  <c r="DE11" i="5"/>
  <c r="DE12" i="5"/>
  <c r="E12" i="5" s="1"/>
  <c r="DE13" i="5"/>
  <c r="E13" i="5" s="1"/>
  <c r="DE14" i="5"/>
  <c r="E14" i="5" s="1"/>
  <c r="DE15" i="5"/>
  <c r="E15" i="5" s="1"/>
  <c r="DE16" i="5"/>
  <c r="E16" i="5" s="1"/>
  <c r="DE17" i="5"/>
  <c r="E17" i="5" s="1"/>
  <c r="DE18" i="5"/>
  <c r="E18" i="5" s="1"/>
  <c r="DE19" i="5"/>
  <c r="E19" i="5" s="1"/>
  <c r="DE20" i="5"/>
  <c r="E20" i="5" s="1"/>
  <c r="DE21" i="5"/>
  <c r="E21" i="5" s="1"/>
  <c r="DE22" i="5"/>
  <c r="E22" i="5" s="1"/>
  <c r="DE23" i="5"/>
  <c r="E23" i="5" s="1"/>
  <c r="DE24" i="5"/>
  <c r="E24" i="5" s="1"/>
  <c r="DE25" i="5"/>
  <c r="E25" i="5" s="1"/>
  <c r="DE26" i="5"/>
  <c r="E26" i="5" s="1"/>
  <c r="DE27" i="5"/>
  <c r="E27" i="5" s="1"/>
  <c r="DE28" i="5"/>
  <c r="E28" i="5" s="1"/>
  <c r="DE29" i="5"/>
  <c r="E29" i="5" s="1"/>
  <c r="DE30" i="5"/>
  <c r="E30" i="5" s="1"/>
  <c r="DE31" i="5"/>
  <c r="E31" i="5" s="1"/>
  <c r="DE32" i="5"/>
  <c r="E32" i="5" s="1"/>
  <c r="DE33" i="5"/>
  <c r="E33" i="5" s="1"/>
  <c r="DE34" i="5"/>
  <c r="E34" i="5" s="1"/>
  <c r="DE35" i="5"/>
  <c r="E35" i="5" s="1"/>
  <c r="DE36" i="5"/>
  <c r="E36" i="5" s="1"/>
  <c r="DE37" i="5"/>
  <c r="E37" i="5" s="1"/>
  <c r="DE39" i="5"/>
  <c r="E39" i="5" s="1"/>
  <c r="DE40" i="5"/>
  <c r="E40" i="5" s="1"/>
  <c r="DE41" i="5"/>
  <c r="E41" i="5" s="1"/>
  <c r="DE42" i="5"/>
  <c r="E42" i="5" s="1"/>
  <c r="DE43" i="5"/>
  <c r="E43" i="5" s="1"/>
  <c r="DE44" i="5"/>
  <c r="E44" i="5" s="1"/>
  <c r="DE45" i="5"/>
  <c r="E45" i="5" s="1"/>
  <c r="DE46" i="5"/>
  <c r="E46" i="5" s="1"/>
  <c r="DE47" i="5"/>
  <c r="E47" i="5" s="1"/>
  <c r="DE48" i="5"/>
  <c r="E48" i="5" s="1"/>
  <c r="DE56" i="5"/>
  <c r="DE57" i="5"/>
  <c r="E57" i="5" s="1"/>
  <c r="DE58" i="5"/>
  <c r="E58" i="5" s="1"/>
  <c r="DE59" i="5"/>
  <c r="E59" i="5" s="1"/>
  <c r="DE60" i="5"/>
  <c r="E60" i="5" s="1"/>
  <c r="DE61" i="5"/>
  <c r="E61" i="5" s="1"/>
  <c r="E52" i="4"/>
  <c r="D12" i="4"/>
  <c r="D30" i="4"/>
  <c r="D36" i="4"/>
  <c r="D48" i="4"/>
  <c r="D78" i="4"/>
  <c r="D48" i="5"/>
  <c r="D42" i="5"/>
  <c r="D24" i="5"/>
  <c r="D30" i="5"/>
  <c r="D12" i="5"/>
  <c r="D18" i="5"/>
  <c r="E89" i="4" l="1"/>
  <c r="DF62" i="5"/>
  <c r="DE62" i="5"/>
  <c r="E62" i="5" s="1"/>
  <c r="DF49" i="5"/>
  <c r="E56" i="5"/>
  <c r="E11" i="5"/>
  <c r="D49" i="4"/>
  <c r="D19" i="5"/>
  <c r="D58" i="5"/>
  <c r="D13" i="5"/>
  <c r="D31" i="4"/>
  <c r="D13" i="4"/>
  <c r="D37" i="4"/>
  <c r="D31" i="5"/>
  <c r="D25" i="5"/>
  <c r="D43" i="5"/>
  <c r="AD102" i="4"/>
  <c r="AE102" i="4"/>
  <c r="E102" i="4" s="1"/>
  <c r="AE57" i="4"/>
  <c r="D79" i="4"/>
  <c r="D20" i="5" l="1"/>
  <c r="D32" i="4"/>
  <c r="H9" i="5"/>
  <c r="D14" i="5"/>
  <c r="D43" i="4"/>
  <c r="D25" i="4"/>
  <c r="D38" i="4"/>
  <c r="D14" i="4"/>
  <c r="D44" i="5"/>
  <c r="D26" i="5"/>
  <c r="D37" i="5"/>
  <c r="D32" i="5"/>
  <c r="D80" i="4"/>
  <c r="D33" i="4" l="1"/>
  <c r="D21" i="5"/>
  <c r="I9" i="5"/>
  <c r="J9" i="5" s="1"/>
  <c r="K9" i="5" s="1"/>
  <c r="D51" i="4"/>
  <c r="D15" i="5"/>
  <c r="D39" i="4"/>
  <c r="D44" i="4"/>
  <c r="D15" i="4"/>
  <c r="D26" i="4"/>
  <c r="D38" i="5"/>
  <c r="D45" i="5"/>
  <c r="D33" i="5"/>
  <c r="D27" i="5"/>
  <c r="D81" i="4"/>
  <c r="D34" i="4" l="1"/>
  <c r="D22" i="5"/>
  <c r="L9" i="5"/>
  <c r="M9" i="5" s="1"/>
  <c r="D16" i="5"/>
  <c r="D52" i="4"/>
  <c r="D27" i="4"/>
  <c r="D16" i="4"/>
  <c r="D45" i="4"/>
  <c r="D40" i="4"/>
  <c r="D28" i="5"/>
  <c r="D34" i="5"/>
  <c r="D39" i="5"/>
  <c r="D46" i="5"/>
  <c r="D82" i="4"/>
  <c r="N9" i="5" l="1"/>
  <c r="O9" i="5" s="1"/>
  <c r="P9" i="5" s="1"/>
  <c r="D53" i="4"/>
  <c r="D28" i="4"/>
  <c r="D46" i="4"/>
  <c r="D40" i="5"/>
  <c r="Q9" i="5" l="1"/>
  <c r="R9" i="5" s="1"/>
  <c r="S9" i="5" l="1"/>
  <c r="T9" i="5" s="1"/>
  <c r="U9" i="5" s="1"/>
  <c r="W9" i="5" l="1"/>
  <c r="X9" i="5" s="1"/>
  <c r="Y9" i="5" s="1"/>
  <c r="Z9" i="5" s="1"/>
  <c r="AA9" i="5" s="1"/>
  <c r="AB9" i="5" s="1"/>
  <c r="AC9" i="5" l="1"/>
  <c r="AD9" i="5" l="1"/>
  <c r="AE9" i="5" s="1"/>
  <c r="AF9" i="5" s="1"/>
  <c r="AG9" i="5" s="1"/>
  <c r="AH9" i="5" l="1"/>
  <c r="AI9" i="5" s="1"/>
  <c r="AJ9" i="5" s="1"/>
  <c r="AK9" i="5" l="1"/>
  <c r="AL9" i="5" s="1"/>
  <c r="AM9" i="5" l="1"/>
  <c r="AN9" i="5" s="1"/>
  <c r="AO9" i="5" s="1"/>
  <c r="AP9" i="5" s="1"/>
  <c r="AQ9" i="5" s="1"/>
  <c r="AR9" i="5" s="1"/>
  <c r="AT9" i="5" s="1"/>
  <c r="AU9" i="5" s="1"/>
  <c r="AV9" i="5" s="1"/>
  <c r="AW9" i="5" s="1"/>
  <c r="AX9" i="5" s="1"/>
  <c r="AY9" i="5" s="1"/>
  <c r="AZ9" i="5" s="1"/>
  <c r="BA9" i="5" s="1"/>
  <c r="BB9" i="5" s="1"/>
  <c r="BC9" i="5" s="1"/>
  <c r="BD9" i="5" s="1"/>
  <c r="BE9" i="5" s="1"/>
  <c r="BF9" i="5" s="1"/>
  <c r="BG9" i="5" s="1"/>
  <c r="BH9" i="5" s="1"/>
  <c r="BI9" i="5" s="1"/>
  <c r="BJ9" i="5" s="1"/>
  <c r="BK9" i="5" s="1"/>
  <c r="BL9" i="5" s="1"/>
  <c r="BM9" i="5" s="1"/>
  <c r="BN9" i="5" s="1"/>
  <c r="BP9" i="5" s="1"/>
  <c r="BQ9" i="5" s="1"/>
  <c r="BR9" i="5" s="1"/>
  <c r="BS9" i="5" s="1"/>
  <c r="BT9" i="5" s="1"/>
  <c r="BU9" i="5" s="1"/>
  <c r="BV9" i="5" s="1"/>
  <c r="BW9" i="5" s="1"/>
  <c r="BX9" i="5" s="1"/>
  <c r="BY9" i="5" s="1"/>
  <c r="BZ9" i="5" s="1"/>
  <c r="CA9" i="5" s="1"/>
  <c r="CB9" i="5" s="1"/>
  <c r="CC9" i="5" s="1"/>
  <c r="CD9" i="5" s="1"/>
  <c r="CE9" i="5" s="1"/>
  <c r="CF9" i="5" s="1"/>
  <c r="CG9" i="5" s="1"/>
  <c r="CH9" i="5" s="1"/>
  <c r="CI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rcano</author>
    <author>Zoraida Palacio Martinez</author>
    <author>Mauricio Jose Rocha Zapata</author>
    <author>Jhon Ospina</author>
  </authors>
  <commentList>
    <comment ref="A10" authorId="0" shapeId="0" xr:uid="{00000000-0006-0000-0000-000001000000}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10" authorId="0" shapeId="0" xr:uid="{00000000-0006-0000-0000-000002000000}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D1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Zoraida Palacio Martinez:</t>
        </r>
        <r>
          <rPr>
            <sz val="9"/>
            <color indexed="81"/>
            <rFont val="Tahoma"/>
            <family val="2"/>
          </rPr>
          <t xml:space="preserve">
Número real de estudiantes proyectados de acuerdo al periodo anterior</t>
        </r>
      </text>
    </comment>
    <comment ref="F35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Mauricio Jose Rocha Zapata:</t>
        </r>
        <r>
          <rPr>
            <sz val="9"/>
            <color indexed="81"/>
            <rFont val="Tahoma"/>
            <family val="2"/>
          </rPr>
          <t xml:space="preserve">
Solo por el mes de febrero se tomaran clases en la sede central salon Gris.</t>
        </r>
      </text>
    </comment>
    <comment ref="J38" authorId="3" shapeId="0" xr:uid="{00000000-0006-0000-0000-000005000000}">
      <text>
        <r>
          <rPr>
            <b/>
            <sz val="9"/>
            <color indexed="81"/>
            <rFont val="Tahoma"/>
            <charset val="1"/>
          </rPr>
          <t>Jhon Ospina:</t>
        </r>
        <r>
          <rPr>
            <sz val="9"/>
            <color indexed="81"/>
            <rFont val="Tahoma"/>
            <charset val="1"/>
          </rPr>
          <t xml:space="preserve">
Se realizara induccion a practicas.</t>
        </r>
      </text>
    </comment>
    <comment ref="F39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Mauricio Jose Rocha Zapata:</t>
        </r>
        <r>
          <rPr>
            <sz val="9"/>
            <color indexed="81"/>
            <rFont val="Tahoma"/>
            <family val="2"/>
          </rPr>
          <t xml:space="preserve">
Solo por el mes de febrero se tomaran clases en la sede central salon Gris.</t>
        </r>
      </text>
    </comment>
    <comment ref="A55" authorId="0" shapeId="0" xr:uid="{00000000-0006-0000-0000-000007000000}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55" authorId="0" shapeId="0" xr:uid="{00000000-0006-0000-0000-000008000000}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D55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Zoraida Palacio Martinez:</t>
        </r>
        <r>
          <rPr>
            <sz val="9"/>
            <color indexed="81"/>
            <rFont val="Tahoma"/>
            <family val="2"/>
          </rPr>
          <t xml:space="preserve">
Número real de estudiantes proyectados de acuerdo al periodo anterior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rcano</author>
    <author>Zoraida Palacio Martinez</author>
  </authors>
  <commentList>
    <comment ref="A10" authorId="0" shapeId="0" xr:uid="{00000000-0006-0000-0100-000001000000}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10" authorId="0" shapeId="0" xr:uid="{00000000-0006-0000-0100-000002000000}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D1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Zoraida Palacio Martinez:</t>
        </r>
        <r>
          <rPr>
            <sz val="9"/>
            <color indexed="81"/>
            <rFont val="Tahoma"/>
            <family val="2"/>
          </rPr>
          <t xml:space="preserve">
Número real de estudiantes proyectados de acuerdo al periodo anterior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rcano</author>
    <author>Jhon Ospina</author>
  </authors>
  <commentList>
    <comment ref="A10" authorId="0" shapeId="0" xr:uid="{00000000-0006-0000-0200-000001000000}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10" authorId="0" shapeId="0" xr:uid="{00000000-0006-0000-0200-000002000000}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H46" authorId="1" shapeId="0" xr:uid="{00000000-0006-0000-0200-000003000000}">
      <text>
        <r>
          <rPr>
            <b/>
            <sz val="9"/>
            <color indexed="81"/>
            <rFont val="Tahoma"/>
            <charset val="1"/>
          </rPr>
          <t>Jhon Ospina:</t>
        </r>
        <r>
          <rPr>
            <sz val="9"/>
            <color indexed="81"/>
            <rFont val="Tahoma"/>
            <charset val="1"/>
          </rPr>
          <t xml:space="preserve">
Induccion a practicas se realizara de 5 a 6 PM este mismo dia
</t>
        </r>
      </text>
    </comment>
    <comment ref="A64" authorId="0" shapeId="0" xr:uid="{00000000-0006-0000-0200-000004000000}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64" authorId="0" shapeId="0" xr:uid="{00000000-0006-0000-0200-000005000000}">
      <text>
        <r>
          <rPr>
            <sz val="8"/>
            <color indexed="81"/>
            <rFont val="Tahoma"/>
            <family val="2"/>
          </rPr>
          <t>Colocar codigo de asignatura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rcano</author>
    <author>Zoraida Palacio Martinez</author>
  </authors>
  <commentList>
    <comment ref="A10" authorId="0" shapeId="0" xr:uid="{00000000-0006-0000-0300-000001000000}">
      <text>
        <r>
          <rPr>
            <sz val="8"/>
            <color indexed="81"/>
            <rFont val="Tahoma"/>
            <family val="2"/>
          </rPr>
          <t>Colocar el numero del grupo de acuerdo a la jornada</t>
        </r>
      </text>
    </comment>
    <comment ref="B10" authorId="0" shapeId="0" xr:uid="{00000000-0006-0000-0300-000002000000}">
      <text>
        <r>
          <rPr>
            <sz val="8"/>
            <color indexed="81"/>
            <rFont val="Tahoma"/>
            <family val="2"/>
          </rPr>
          <t>Colocar codigo de asignatura</t>
        </r>
      </text>
    </comment>
    <comment ref="D10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Zoraida Palacio Martinez:</t>
        </r>
        <r>
          <rPr>
            <sz val="9"/>
            <color indexed="81"/>
            <rFont val="Tahoma"/>
            <family val="2"/>
          </rPr>
          <t xml:space="preserve">
Número real de estudiantes proyectados de acuerdo al periodo anterior</t>
        </r>
      </text>
    </comment>
  </commentList>
</comments>
</file>

<file path=xl/sharedStrings.xml><?xml version="1.0" encoding="utf-8"?>
<sst xmlns="http://schemas.openxmlformats.org/spreadsheetml/2006/main" count="2129" uniqueCount="207">
  <si>
    <t>Grupo</t>
  </si>
  <si>
    <t>PROGRAMACIÓN ACADÉMICA DE HORARIOS</t>
  </si>
  <si>
    <t>DOC-CDO-F-44</t>
  </si>
  <si>
    <t>Facultad:</t>
  </si>
  <si>
    <t>Programa Académico:</t>
  </si>
  <si>
    <t>Código Asignatura</t>
  </si>
  <si>
    <t>Nombre Asignatura</t>
  </si>
  <si>
    <t>No. Estud.</t>
  </si>
  <si>
    <t>Aula</t>
  </si>
  <si>
    <t>Lunes</t>
  </si>
  <si>
    <t>Martes</t>
  </si>
  <si>
    <t>Miércoles</t>
  </si>
  <si>
    <t>Jueves</t>
  </si>
  <si>
    <t>Viernes</t>
  </si>
  <si>
    <t>Sábado</t>
  </si>
  <si>
    <t>V - En prueba</t>
  </si>
  <si>
    <t>No. Horas</t>
  </si>
  <si>
    <t>TD</t>
  </si>
  <si>
    <t>TID</t>
  </si>
  <si>
    <t>HORAS</t>
  </si>
  <si>
    <t>FD495001</t>
  </si>
  <si>
    <t>Introducción a la Salud Pública</t>
  </si>
  <si>
    <t>FD495006</t>
  </si>
  <si>
    <t>Ciencia Tecnología y Desarrollo</t>
  </si>
  <si>
    <t>FD495003</t>
  </si>
  <si>
    <t>Principios de Administración</t>
  </si>
  <si>
    <t>FD495004</t>
  </si>
  <si>
    <t>Comunicación y Lenguaje</t>
  </si>
  <si>
    <t>FD495005</t>
  </si>
  <si>
    <t>Cátedra Institucional UNIAJC</t>
  </si>
  <si>
    <t>FD495002</t>
  </si>
  <si>
    <t>Matemática I</t>
  </si>
  <si>
    <t>SPA</t>
  </si>
  <si>
    <t>FD495012</t>
  </si>
  <si>
    <t>Iniciativa Empresarial</t>
  </si>
  <si>
    <t>FD495010</t>
  </si>
  <si>
    <t>Contabilidad I</t>
  </si>
  <si>
    <t>FD495009</t>
  </si>
  <si>
    <t>Administración en Salud I</t>
  </si>
  <si>
    <t>FD495008</t>
  </si>
  <si>
    <t>Matemática II</t>
  </si>
  <si>
    <t>FD495011</t>
  </si>
  <si>
    <t>Constitución Política e Instituciones</t>
  </si>
  <si>
    <t>FD495007</t>
  </si>
  <si>
    <t>Salud y Medio Ambiente</t>
  </si>
  <si>
    <t>FD495013</t>
  </si>
  <si>
    <t>Fundamentos de Epidemiología</t>
  </si>
  <si>
    <t>FD495015</t>
  </si>
  <si>
    <t>Administración en Salud II</t>
  </si>
  <si>
    <t>FD495014</t>
  </si>
  <si>
    <t>Estadística I</t>
  </si>
  <si>
    <t>FD495016</t>
  </si>
  <si>
    <t>Microeconomía</t>
  </si>
  <si>
    <t>FD495017</t>
  </si>
  <si>
    <t>Contabilidad II</t>
  </si>
  <si>
    <t>FD495018</t>
  </si>
  <si>
    <t xml:space="preserve">Legislación Empresarial y Laboral </t>
  </si>
  <si>
    <t>FD495020</t>
  </si>
  <si>
    <t>Estadística II</t>
  </si>
  <si>
    <t>FD495019</t>
  </si>
  <si>
    <t>Indicadores Hospitalarios</t>
  </si>
  <si>
    <t>FD495021</t>
  </si>
  <si>
    <t>Estrategia y Planeación</t>
  </si>
  <si>
    <t>FD495022</t>
  </si>
  <si>
    <t>Macroeconomía</t>
  </si>
  <si>
    <t>FD495023</t>
  </si>
  <si>
    <t>Costos en Salud</t>
  </si>
  <si>
    <t>FD495024</t>
  </si>
  <si>
    <t>Seguridad Social y Salud</t>
  </si>
  <si>
    <t>FD495025</t>
  </si>
  <si>
    <t>Epidemiología Aplicada</t>
  </si>
  <si>
    <t>FD495026</t>
  </si>
  <si>
    <t>Métodos de Optimización Aplicados a la Salud</t>
  </si>
  <si>
    <t>FD495027</t>
  </si>
  <si>
    <t>Administración del Talento Humano</t>
  </si>
  <si>
    <t>FD495028</t>
  </si>
  <si>
    <t>Economía de la Salud</t>
  </si>
  <si>
    <t>FD495029</t>
  </si>
  <si>
    <t>Presupuestos en Salud</t>
  </si>
  <si>
    <t>FD495030</t>
  </si>
  <si>
    <t>Sociología de la Salud</t>
  </si>
  <si>
    <t>FD495031</t>
  </si>
  <si>
    <t>Políticas y Sistemas de Salud</t>
  </si>
  <si>
    <t>FD495032</t>
  </si>
  <si>
    <t>Administración Clínica y Hospitalaria</t>
  </si>
  <si>
    <t>FD495033</t>
  </si>
  <si>
    <t>Principios de Farmacoeconomía</t>
  </si>
  <si>
    <t>FD495034</t>
  </si>
  <si>
    <t>Facturación en Salud</t>
  </si>
  <si>
    <t>FD495035</t>
  </si>
  <si>
    <t xml:space="preserve">Epistemología </t>
  </si>
  <si>
    <t>FD495037</t>
  </si>
  <si>
    <t>Gerencia de Recursos Físicos y Medicamentos</t>
  </si>
  <si>
    <t>FD495038</t>
  </si>
  <si>
    <t>Evaluación y Gestión de Proyectos de Salud</t>
  </si>
  <si>
    <t>FD495039</t>
  </si>
  <si>
    <t>Finanzas de la Salud</t>
  </si>
  <si>
    <t>FD495040</t>
  </si>
  <si>
    <t>Fundamentos de Mercadeo</t>
  </si>
  <si>
    <t>FD495058</t>
  </si>
  <si>
    <t>FD495041</t>
  </si>
  <si>
    <t>Ética</t>
  </si>
  <si>
    <t>FD495047</t>
  </si>
  <si>
    <t>Planeación de la Investigación</t>
  </si>
  <si>
    <t>FD495059</t>
  </si>
  <si>
    <t>FD495045</t>
  </si>
  <si>
    <t>Investigación de Mercados</t>
  </si>
  <si>
    <t>FD495046</t>
  </si>
  <si>
    <t>Responsabilidad Social Empresarial</t>
  </si>
  <si>
    <t>FD495043</t>
  </si>
  <si>
    <t>Gestión Integral en Salud y Ambiente</t>
  </si>
  <si>
    <t>FD495044</t>
  </si>
  <si>
    <t>Auditoria en Salud I</t>
  </si>
  <si>
    <t>FD495049</t>
  </si>
  <si>
    <t>Práctica Profesional I</t>
  </si>
  <si>
    <t>FD495054</t>
  </si>
  <si>
    <t>Práctica Profesional II</t>
  </si>
  <si>
    <t>FD495050</t>
  </si>
  <si>
    <t>Auditoria en Salud II</t>
  </si>
  <si>
    <t>FD495051</t>
  </si>
  <si>
    <t>Seminario de Trabajo de Grado I</t>
  </si>
  <si>
    <t>FD495055</t>
  </si>
  <si>
    <t>Seminario de Trabajo de Grado II</t>
  </si>
  <si>
    <t>FD495060</t>
  </si>
  <si>
    <t>FD495061</t>
  </si>
  <si>
    <t>BLOQUE</t>
  </si>
  <si>
    <t>6:30 - 9:30</t>
  </si>
  <si>
    <t>6:30 - 8:30</t>
  </si>
  <si>
    <t>FACULTAD DE EDUCACIÓN A DISTANCIA Y VIRTUAL</t>
  </si>
  <si>
    <t>ADMINISTRACIÓN EN SALUD</t>
  </si>
  <si>
    <r>
      <rPr>
        <b/>
        <sz val="12"/>
        <rFont val="Arial"/>
        <family val="2"/>
      </rPr>
      <t>Electiva Profesional IV</t>
    </r>
    <r>
      <rPr>
        <sz val="12"/>
        <rFont val="Arial"/>
        <family val="2"/>
      </rPr>
      <t>: Planeación Estratégica en la Gestión de la Salud II</t>
    </r>
  </si>
  <si>
    <r>
      <rPr>
        <b/>
        <sz val="12"/>
        <rFont val="Arial"/>
        <family val="2"/>
      </rPr>
      <t>Electiva Profesional V:</t>
    </r>
    <r>
      <rPr>
        <sz val="12"/>
        <rFont val="Arial"/>
        <family val="2"/>
      </rPr>
      <t xml:space="preserve"> Marketing en los Servicios de Salud I</t>
    </r>
  </si>
  <si>
    <t>7:30 - 9:30</t>
  </si>
  <si>
    <t>FACULTAD DE EDUCACIUÓN A DISTANCIA Y VIRTUAL</t>
  </si>
  <si>
    <t>FD495062</t>
  </si>
  <si>
    <r>
      <rPr>
        <b/>
        <sz val="12"/>
        <rFont val="Arial"/>
        <family val="2"/>
      </rPr>
      <t>Electiva Profesional VI</t>
    </r>
    <r>
      <rPr>
        <sz val="12"/>
        <rFont val="Arial"/>
        <family val="2"/>
      </rPr>
      <t>: Marketing en los Servicios de Salud II</t>
    </r>
  </si>
  <si>
    <t>7:30 - 10:30</t>
  </si>
  <si>
    <t>DOCENTE</t>
  </si>
  <si>
    <t>CA</t>
  </si>
  <si>
    <t>CO</t>
  </si>
  <si>
    <t>CB</t>
  </si>
  <si>
    <r>
      <rPr>
        <b/>
        <sz val="12"/>
        <rFont val="Arial"/>
        <family val="2"/>
      </rPr>
      <t>Electiva Profesional III</t>
    </r>
    <r>
      <rPr>
        <sz val="12"/>
        <rFont val="Arial"/>
        <family val="2"/>
      </rPr>
      <t>: Modelos de Productividad en las Organizaciones de Salud</t>
    </r>
  </si>
  <si>
    <r>
      <rPr>
        <b/>
        <sz val="12"/>
        <rFont val="Arial"/>
        <family val="2"/>
      </rPr>
      <t>Electiva Profesional II:</t>
    </r>
    <r>
      <rPr>
        <sz val="12"/>
        <rFont val="Arial"/>
        <family val="2"/>
      </rPr>
      <t xml:space="preserve"> La Calidad Total en las Organizaciones de Salud</t>
    </r>
  </si>
  <si>
    <r>
      <rPr>
        <b/>
        <sz val="12"/>
        <rFont val="Arial"/>
        <family val="2"/>
      </rPr>
      <t>Electiva Profesional III:</t>
    </r>
    <r>
      <rPr>
        <sz val="12"/>
        <rFont val="Arial"/>
        <family val="2"/>
      </rPr>
      <t>Modelos de Productividad en las Organizaciones de Salud</t>
    </r>
  </si>
  <si>
    <t>FCE</t>
  </si>
  <si>
    <t>S4495</t>
  </si>
  <si>
    <t xml:space="preserve">AVANCE Y CULMINACION OPCION A GRADO. </t>
  </si>
  <si>
    <r>
      <t xml:space="preserve">Sede: </t>
    </r>
    <r>
      <rPr>
        <b/>
        <sz val="10"/>
        <color theme="1"/>
        <rFont val="Arial"/>
        <family val="2"/>
      </rPr>
      <t>NORTE</t>
    </r>
  </si>
  <si>
    <r>
      <t xml:space="preserve">Jornada: </t>
    </r>
    <r>
      <rPr>
        <b/>
        <sz val="11"/>
        <rFont val="Arial"/>
        <family val="2"/>
      </rPr>
      <t>NOCTURNA</t>
    </r>
  </si>
  <si>
    <r>
      <t xml:space="preserve">Periodo Académico: </t>
    </r>
    <r>
      <rPr>
        <b/>
        <sz val="11"/>
        <rFont val="Arial"/>
        <family val="2"/>
      </rPr>
      <t>2020-1</t>
    </r>
  </si>
  <si>
    <r>
      <t xml:space="preserve">Sede: </t>
    </r>
    <r>
      <rPr>
        <b/>
        <sz val="10"/>
        <color theme="1"/>
        <rFont val="Arial"/>
        <family val="2"/>
      </rPr>
      <t>SUR</t>
    </r>
  </si>
  <si>
    <r>
      <t xml:space="preserve">Sede: </t>
    </r>
    <r>
      <rPr>
        <b/>
        <sz val="11"/>
        <color theme="1"/>
        <rFont val="Arial"/>
        <family val="2"/>
      </rPr>
      <t>SUR</t>
    </r>
  </si>
  <si>
    <r>
      <t xml:space="preserve">Jornada: </t>
    </r>
    <r>
      <rPr>
        <b/>
        <sz val="11"/>
        <rFont val="Arial"/>
        <family val="2"/>
      </rPr>
      <t>FIN DE SEMANA</t>
    </r>
  </si>
  <si>
    <r>
      <t xml:space="preserve">Jornada: </t>
    </r>
    <r>
      <rPr>
        <b/>
        <sz val="11"/>
        <rFont val="Arial"/>
        <family val="2"/>
      </rPr>
      <t>DIURNA</t>
    </r>
  </si>
  <si>
    <r>
      <t xml:space="preserve">Jornada: </t>
    </r>
    <r>
      <rPr>
        <b/>
        <sz val="11"/>
        <rFont val="Arial"/>
        <family val="2"/>
      </rPr>
      <t>VIRTUAL</t>
    </r>
  </si>
  <si>
    <r>
      <t xml:space="preserve">Sede: </t>
    </r>
    <r>
      <rPr>
        <b/>
        <sz val="10"/>
        <color theme="1"/>
        <rFont val="Arial"/>
        <family val="2"/>
      </rPr>
      <t>VIRTUAL</t>
    </r>
  </si>
  <si>
    <t>VIRTUAL</t>
  </si>
  <si>
    <t>FD495057</t>
  </si>
  <si>
    <r>
      <rPr>
        <b/>
        <sz val="12"/>
        <rFont val="Arial"/>
        <family val="2"/>
      </rPr>
      <t>Electiva Profesional VI:</t>
    </r>
    <r>
      <rPr>
        <sz val="12"/>
        <rFont val="Arial"/>
        <family val="2"/>
      </rPr>
      <t xml:space="preserve"> Marketing en los Servicios de Salud II</t>
    </r>
  </si>
  <si>
    <t>FEDV</t>
  </si>
  <si>
    <t>FCSH</t>
  </si>
  <si>
    <t xml:space="preserve">Periodo Académico: </t>
  </si>
  <si>
    <t xml:space="preserve">Jornada: </t>
  </si>
  <si>
    <t>FIN DE SEMANA</t>
  </si>
  <si>
    <t>NORTE</t>
  </si>
  <si>
    <t xml:space="preserve">Sede: </t>
  </si>
  <si>
    <t>S5495</t>
  </si>
  <si>
    <t>11:00 - 2:00</t>
  </si>
  <si>
    <t>3:00 - 6:00</t>
  </si>
  <si>
    <t>3:00 - 5:00</t>
  </si>
  <si>
    <t>10:00 - 1:00</t>
  </si>
  <si>
    <t>11:00 - 1:00</t>
  </si>
  <si>
    <r>
      <t xml:space="preserve">Periodo Académico: </t>
    </r>
    <r>
      <rPr>
        <b/>
        <sz val="11"/>
        <rFont val="Arial"/>
        <family val="2"/>
      </rPr>
      <t>2021-1</t>
    </r>
  </si>
  <si>
    <t>S4496</t>
  </si>
  <si>
    <t>4495B</t>
  </si>
  <si>
    <t>2021-1</t>
  </si>
  <si>
    <t>S4495B</t>
  </si>
  <si>
    <t>S6495</t>
  </si>
  <si>
    <t>FEBRERO</t>
  </si>
  <si>
    <t>MARZO</t>
  </si>
  <si>
    <t>ABRIL</t>
  </si>
  <si>
    <t>MAYO</t>
  </si>
  <si>
    <t>JUNIO</t>
  </si>
  <si>
    <t>JULIO</t>
  </si>
  <si>
    <t>PVU</t>
  </si>
  <si>
    <t>FIN</t>
  </si>
  <si>
    <t>FD495066</t>
  </si>
  <si>
    <r>
      <rPr>
        <b/>
        <sz val="12"/>
        <rFont val="Arial"/>
        <family val="2"/>
      </rPr>
      <t xml:space="preserve">Electiva Profesional IV: </t>
    </r>
    <r>
      <rPr>
        <sz val="12"/>
        <rFont val="Arial"/>
        <family val="2"/>
      </rPr>
      <t>Farmacoeconomía II</t>
    </r>
  </si>
  <si>
    <t>Febrero</t>
  </si>
  <si>
    <t>E-Sinc-1</t>
  </si>
  <si>
    <t>E-Sinc-2</t>
  </si>
  <si>
    <t>E-Sinc-3</t>
  </si>
  <si>
    <t>E-Sinc-4</t>
  </si>
  <si>
    <t>E-Sinc-5</t>
  </si>
  <si>
    <t>E-Sinc-6</t>
  </si>
  <si>
    <t>EF</t>
  </si>
  <si>
    <t>E-Sin-1</t>
  </si>
  <si>
    <t>E-Sin-2</t>
  </si>
  <si>
    <t>E-Sin-3</t>
  </si>
  <si>
    <t>E-Sin-4</t>
  </si>
  <si>
    <t>E-Sin-5</t>
  </si>
  <si>
    <t>E-Sin-6</t>
  </si>
  <si>
    <t>E-Sinc.</t>
  </si>
  <si>
    <t>E-SINC.</t>
  </si>
  <si>
    <r>
      <rPr>
        <b/>
        <sz val="12"/>
        <rFont val="Arial"/>
        <family val="2"/>
      </rPr>
      <t>Electiva Profesional I:</t>
    </r>
    <r>
      <rPr>
        <sz val="12"/>
        <rFont val="Arial"/>
        <family val="2"/>
      </rPr>
      <t xml:space="preserve"> Planeación Estratégica en la Gestión de la Salud I</t>
    </r>
  </si>
  <si>
    <t>IND</t>
  </si>
  <si>
    <t>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</si>
</sst>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1"/>
      <color rgb="FFB2A1C7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29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48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9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10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 wrapText="1"/>
    </xf>
    <xf numFmtId="0" fontId="12" fillId="3" borderId="1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2" fillId="4" borderId="2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2" fillId="3" borderId="13" xfId="0" applyNumberFormat="1" applyFont="1" applyFill="1" applyBorder="1" applyAlignment="1">
      <alignment horizontal="center" vertical="center"/>
    </xf>
    <xf numFmtId="0" fontId="12" fillId="4" borderId="27" xfId="0" applyNumberFormat="1" applyFont="1" applyFill="1" applyBorder="1" applyAlignment="1">
      <alignment horizontal="center" vertical="center"/>
    </xf>
    <xf numFmtId="0" fontId="12" fillId="4" borderId="30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6" fillId="2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1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1" fillId="3" borderId="11" xfId="0" applyNumberFormat="1" applyFont="1" applyFill="1" applyBorder="1" applyAlignment="1">
      <alignment horizontal="center" vertical="center"/>
    </xf>
    <xf numFmtId="0" fontId="21" fillId="3" borderId="12" xfId="0" applyNumberFormat="1" applyFont="1" applyFill="1" applyBorder="1" applyAlignment="1">
      <alignment horizontal="center" vertical="center" wrapText="1"/>
    </xf>
    <xf numFmtId="0" fontId="21" fillId="3" borderId="12" xfId="0" applyNumberFormat="1" applyFont="1" applyFill="1" applyBorder="1" applyAlignment="1">
      <alignment horizontal="center" vertical="center"/>
    </xf>
    <xf numFmtId="0" fontId="21" fillId="4" borderId="36" xfId="0" applyNumberFormat="1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/>
    </xf>
    <xf numFmtId="0" fontId="21" fillId="4" borderId="37" xfId="0" applyNumberFormat="1" applyFont="1" applyFill="1" applyBorder="1" applyAlignment="1">
      <alignment horizontal="center" vertical="center"/>
    </xf>
    <xf numFmtId="0" fontId="21" fillId="4" borderId="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1" fillId="4" borderId="50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1" fillId="4" borderId="47" xfId="0" applyNumberFormat="1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wrapText="1"/>
    </xf>
    <xf numFmtId="0" fontId="11" fillId="0" borderId="49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wrapText="1"/>
    </xf>
    <xf numFmtId="0" fontId="16" fillId="2" borderId="21" xfId="0" applyFont="1" applyFill="1" applyBorder="1" applyAlignment="1">
      <alignment horizontal="center" wrapText="1"/>
    </xf>
    <xf numFmtId="0" fontId="16" fillId="2" borderId="24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2" borderId="7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/>
    <xf numFmtId="0" fontId="16" fillId="2" borderId="58" xfId="0" applyFont="1" applyFill="1" applyBorder="1" applyAlignment="1">
      <alignment horizontal="center" wrapText="1"/>
    </xf>
    <xf numFmtId="0" fontId="16" fillId="2" borderId="30" xfId="0" applyFont="1" applyFill="1" applyBorder="1" applyAlignment="1">
      <alignment horizontal="center" wrapText="1"/>
    </xf>
    <xf numFmtId="0" fontId="16" fillId="2" borderId="49" xfId="0" applyFont="1" applyFill="1" applyBorder="1" applyAlignment="1">
      <alignment horizontal="center" wrapText="1"/>
    </xf>
    <xf numFmtId="0" fontId="16" fillId="2" borderId="48" xfId="0" applyFont="1" applyFill="1" applyBorder="1" applyAlignment="1">
      <alignment horizontal="center" wrapText="1"/>
    </xf>
    <xf numFmtId="0" fontId="10" fillId="2" borderId="5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6" fillId="2" borderId="21" xfId="0" applyNumberFormat="1" applyFont="1" applyFill="1" applyBorder="1" applyAlignment="1">
      <alignment horizontal="center" wrapText="1"/>
    </xf>
    <xf numFmtId="0" fontId="16" fillId="2" borderId="20" xfId="0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center" wrapText="1"/>
    </xf>
    <xf numFmtId="0" fontId="7" fillId="7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0" borderId="1" xfId="0" applyFont="1" applyBorder="1"/>
    <xf numFmtId="0" fontId="12" fillId="4" borderId="29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4" fillId="0" borderId="0" xfId="0" applyFont="1"/>
    <xf numFmtId="0" fontId="20" fillId="2" borderId="1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16" fillId="2" borderId="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6" fillId="5" borderId="27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68" xfId="0" applyFont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0" fillId="2" borderId="19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 wrapText="1"/>
    </xf>
    <xf numFmtId="0" fontId="16" fillId="2" borderId="26" xfId="0" applyNumberFormat="1" applyFont="1" applyFill="1" applyBorder="1" applyAlignment="1">
      <alignment horizontal="center" wrapText="1"/>
    </xf>
    <xf numFmtId="0" fontId="16" fillId="2" borderId="37" xfId="0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16" fontId="16" fillId="2" borderId="10" xfId="0" applyNumberFormat="1" applyFont="1" applyFill="1" applyBorder="1" applyAlignment="1">
      <alignment horizontal="center" vertical="center"/>
    </xf>
    <xf numFmtId="0" fontId="16" fillId="2" borderId="26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5" borderId="1" xfId="0" applyFont="1" applyFill="1" applyBorder="1"/>
    <xf numFmtId="0" fontId="11" fillId="0" borderId="54" xfId="0" applyFont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12" fillId="4" borderId="63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2" borderId="18" xfId="0" applyNumberFormat="1" applyFont="1" applyFill="1" applyBorder="1" applyAlignment="1">
      <alignment horizontal="center"/>
    </xf>
    <xf numFmtId="0" fontId="4" fillId="0" borderId="21" xfId="0" applyFont="1" applyBorder="1"/>
    <xf numFmtId="0" fontId="4" fillId="2" borderId="21" xfId="0" applyFont="1" applyFill="1" applyBorder="1"/>
    <xf numFmtId="0" fontId="4" fillId="0" borderId="24" xfId="0" applyFont="1" applyBorder="1"/>
    <xf numFmtId="0" fontId="10" fillId="2" borderId="20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67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68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63" xfId="0" applyFont="1" applyBorder="1"/>
    <xf numFmtId="0" fontId="16" fillId="2" borderId="52" xfId="0" applyFont="1" applyFill="1" applyBorder="1" applyAlignment="1">
      <alignment horizontal="center" vertical="center"/>
    </xf>
    <xf numFmtId="0" fontId="16" fillId="5" borderId="41" xfId="0" applyFont="1" applyFill="1" applyBorder="1" applyAlignment="1">
      <alignment horizontal="center" vertical="center"/>
    </xf>
    <xf numFmtId="0" fontId="16" fillId="5" borderId="47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21" fillId="4" borderId="45" xfId="0" applyNumberFormat="1" applyFont="1" applyFill="1" applyBorder="1" applyAlignment="1">
      <alignment horizontal="center" vertical="center"/>
    </xf>
    <xf numFmtId="0" fontId="21" fillId="4" borderId="72" xfId="0" applyNumberFormat="1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1" fillId="4" borderId="5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1" fillId="3" borderId="73" xfId="0" applyNumberFormat="1" applyFont="1" applyFill="1" applyBorder="1" applyAlignment="1">
      <alignment horizontal="center" vertical="center"/>
    </xf>
    <xf numFmtId="0" fontId="21" fillId="4" borderId="6" xfId="0" applyNumberFormat="1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21" fillId="3" borderId="2" xfId="0" applyNumberFormat="1" applyFont="1" applyFill="1" applyBorder="1" applyAlignment="1">
      <alignment horizontal="center" vertical="center" wrapText="1"/>
    </xf>
    <xf numFmtId="0" fontId="21" fillId="3" borderId="4" xfId="0" applyNumberFormat="1" applyFont="1" applyFill="1" applyBorder="1" applyAlignment="1">
      <alignment horizontal="center" vertical="center" wrapText="1"/>
    </xf>
    <xf numFmtId="0" fontId="12" fillId="3" borderId="28" xfId="0" applyNumberFormat="1" applyFont="1" applyFill="1" applyBorder="1" applyAlignment="1">
      <alignment horizontal="center" vertical="center" wrapText="1"/>
    </xf>
    <xf numFmtId="0" fontId="12" fillId="3" borderId="45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6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3" fillId="3" borderId="55" xfId="0" applyNumberFormat="1" applyFont="1" applyFill="1" applyBorder="1" applyAlignment="1">
      <alignment horizontal="center" vertical="center" wrapText="1"/>
    </xf>
    <xf numFmtId="0" fontId="23" fillId="3" borderId="56" xfId="0" applyNumberFormat="1" applyFont="1" applyFill="1" applyBorder="1" applyAlignment="1">
      <alignment horizontal="center" vertical="center" wrapText="1"/>
    </xf>
    <xf numFmtId="0" fontId="21" fillId="3" borderId="55" xfId="0" applyNumberFormat="1" applyFont="1" applyFill="1" applyBorder="1" applyAlignment="1">
      <alignment horizontal="center" vertical="center" wrapText="1"/>
    </xf>
    <xf numFmtId="0" fontId="21" fillId="3" borderId="56" xfId="0" applyNumberFormat="1" applyFont="1" applyFill="1" applyBorder="1" applyAlignment="1">
      <alignment horizontal="center" vertical="center" wrapText="1"/>
    </xf>
    <xf numFmtId="0" fontId="21" fillId="3" borderId="57" xfId="0" applyNumberFormat="1" applyFont="1" applyFill="1" applyBorder="1" applyAlignment="1">
      <alignment horizontal="center" vertical="center" wrapText="1"/>
    </xf>
    <xf numFmtId="0" fontId="21" fillId="3" borderId="18" xfId="0" applyNumberFormat="1" applyFont="1" applyFill="1" applyBorder="1" applyAlignment="1">
      <alignment horizontal="center" vertical="center" wrapText="1"/>
    </xf>
    <xf numFmtId="0" fontId="21" fillId="3" borderId="21" xfId="0" applyNumberFormat="1" applyFont="1" applyFill="1" applyBorder="1" applyAlignment="1">
      <alignment horizontal="center" vertical="center" wrapText="1"/>
    </xf>
    <xf numFmtId="0" fontId="21" fillId="3" borderId="3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1" fillId="3" borderId="17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1" fillId="3" borderId="14" xfId="0" applyNumberFormat="1" applyFont="1" applyFill="1" applyBorder="1" applyAlignment="1">
      <alignment horizontal="center" vertical="center" wrapText="1"/>
    </xf>
    <xf numFmtId="0" fontId="21" fillId="3" borderId="15" xfId="0" applyNumberFormat="1" applyFont="1" applyFill="1" applyBorder="1" applyAlignment="1">
      <alignment horizontal="center" vertical="center" wrapText="1"/>
    </xf>
    <xf numFmtId="0" fontId="21" fillId="3" borderId="27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16" fillId="8" borderId="20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58964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03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58964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7275" cy="420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66"/>
  <sheetViews>
    <sheetView tabSelected="1" topLeftCell="A4" zoomScale="87" zoomScaleNormal="87" workbookViewId="0">
      <pane xSplit="3" ySplit="7" topLeftCell="D11" activePane="bottomRight" state="frozen"/>
      <selection activeCell="A4" sqref="A4"/>
      <selection pane="topRight" activeCell="E4" sqref="E4"/>
      <selection pane="bottomLeft" activeCell="A11" sqref="A11"/>
      <selection pane="bottomRight" activeCell="D4" sqref="D1:D1048576"/>
    </sheetView>
  </sheetViews>
  <sheetFormatPr baseColWidth="10" defaultRowHeight="15" x14ac:dyDescent="0.2"/>
  <cols>
    <col min="1" max="1" width="11.42578125" style="2"/>
    <col min="2" max="2" width="16.7109375" style="2" customWidth="1"/>
    <col min="3" max="3" width="33.42578125" style="2" bestFit="1" customWidth="1"/>
    <col min="4" max="5" width="12.42578125" style="2" customWidth="1"/>
    <col min="6" max="6" width="12.5703125" style="2" customWidth="1"/>
    <col min="7" max="7" width="12.140625" style="2" bestFit="1" customWidth="1"/>
    <col min="8" max="8" width="13" style="2" bestFit="1" customWidth="1"/>
    <col min="9" max="13" width="9" style="2" customWidth="1"/>
    <col min="14" max="109" width="9.140625" style="2" customWidth="1"/>
    <col min="110" max="110" width="12.140625" style="2" customWidth="1"/>
    <col min="111" max="111" width="12.85546875" style="170" customWidth="1"/>
    <col min="112" max="119" width="9.140625" style="2" customWidth="1"/>
    <col min="120" max="263" width="11.42578125" style="2"/>
    <col min="264" max="264" width="16.7109375" style="2" customWidth="1"/>
    <col min="265" max="265" width="20.28515625" style="2" customWidth="1"/>
    <col min="266" max="266" width="18.7109375" style="2" customWidth="1"/>
    <col min="267" max="267" width="17" style="2" customWidth="1"/>
    <col min="268" max="268" width="16.5703125" style="2" customWidth="1"/>
    <col min="269" max="269" width="11.42578125" style="2"/>
    <col min="270" max="270" width="12.42578125" style="2" customWidth="1"/>
    <col min="271" max="519" width="11.42578125" style="2"/>
    <col min="520" max="520" width="16.7109375" style="2" customWidth="1"/>
    <col min="521" max="521" width="20.28515625" style="2" customWidth="1"/>
    <col min="522" max="522" width="18.7109375" style="2" customWidth="1"/>
    <col min="523" max="523" width="17" style="2" customWidth="1"/>
    <col min="524" max="524" width="16.5703125" style="2" customWidth="1"/>
    <col min="525" max="525" width="11.42578125" style="2"/>
    <col min="526" max="526" width="12.42578125" style="2" customWidth="1"/>
    <col min="527" max="775" width="11.42578125" style="2"/>
    <col min="776" max="776" width="16.7109375" style="2" customWidth="1"/>
    <col min="777" max="777" width="20.28515625" style="2" customWidth="1"/>
    <col min="778" max="778" width="18.7109375" style="2" customWidth="1"/>
    <col min="779" max="779" width="17" style="2" customWidth="1"/>
    <col min="780" max="780" width="16.5703125" style="2" customWidth="1"/>
    <col min="781" max="781" width="11.42578125" style="2"/>
    <col min="782" max="782" width="12.42578125" style="2" customWidth="1"/>
    <col min="783" max="1031" width="11.42578125" style="2"/>
    <col min="1032" max="1032" width="16.7109375" style="2" customWidth="1"/>
    <col min="1033" max="1033" width="20.28515625" style="2" customWidth="1"/>
    <col min="1034" max="1034" width="18.7109375" style="2" customWidth="1"/>
    <col min="1035" max="1035" width="17" style="2" customWidth="1"/>
    <col min="1036" max="1036" width="16.5703125" style="2" customWidth="1"/>
    <col min="1037" max="1037" width="11.42578125" style="2"/>
    <col min="1038" max="1038" width="12.42578125" style="2" customWidth="1"/>
    <col min="1039" max="1287" width="11.42578125" style="2"/>
    <col min="1288" max="1288" width="16.7109375" style="2" customWidth="1"/>
    <col min="1289" max="1289" width="20.28515625" style="2" customWidth="1"/>
    <col min="1290" max="1290" width="18.7109375" style="2" customWidth="1"/>
    <col min="1291" max="1291" width="17" style="2" customWidth="1"/>
    <col min="1292" max="1292" width="16.5703125" style="2" customWidth="1"/>
    <col min="1293" max="1293" width="11.42578125" style="2"/>
    <col min="1294" max="1294" width="12.42578125" style="2" customWidth="1"/>
    <col min="1295" max="1543" width="11.42578125" style="2"/>
    <col min="1544" max="1544" width="16.7109375" style="2" customWidth="1"/>
    <col min="1545" max="1545" width="20.28515625" style="2" customWidth="1"/>
    <col min="1546" max="1546" width="18.7109375" style="2" customWidth="1"/>
    <col min="1547" max="1547" width="17" style="2" customWidth="1"/>
    <col min="1548" max="1548" width="16.5703125" style="2" customWidth="1"/>
    <col min="1549" max="1549" width="11.42578125" style="2"/>
    <col min="1550" max="1550" width="12.42578125" style="2" customWidth="1"/>
    <col min="1551" max="1799" width="11.42578125" style="2"/>
    <col min="1800" max="1800" width="16.7109375" style="2" customWidth="1"/>
    <col min="1801" max="1801" width="20.28515625" style="2" customWidth="1"/>
    <col min="1802" max="1802" width="18.7109375" style="2" customWidth="1"/>
    <col min="1803" max="1803" width="17" style="2" customWidth="1"/>
    <col min="1804" max="1804" width="16.5703125" style="2" customWidth="1"/>
    <col min="1805" max="1805" width="11.42578125" style="2"/>
    <col min="1806" max="1806" width="12.42578125" style="2" customWidth="1"/>
    <col min="1807" max="2055" width="11.42578125" style="2"/>
    <col min="2056" max="2056" width="16.7109375" style="2" customWidth="1"/>
    <col min="2057" max="2057" width="20.28515625" style="2" customWidth="1"/>
    <col min="2058" max="2058" width="18.7109375" style="2" customWidth="1"/>
    <col min="2059" max="2059" width="17" style="2" customWidth="1"/>
    <col min="2060" max="2060" width="16.5703125" style="2" customWidth="1"/>
    <col min="2061" max="2061" width="11.42578125" style="2"/>
    <col min="2062" max="2062" width="12.42578125" style="2" customWidth="1"/>
    <col min="2063" max="2311" width="11.42578125" style="2"/>
    <col min="2312" max="2312" width="16.7109375" style="2" customWidth="1"/>
    <col min="2313" max="2313" width="20.28515625" style="2" customWidth="1"/>
    <col min="2314" max="2314" width="18.7109375" style="2" customWidth="1"/>
    <col min="2315" max="2315" width="17" style="2" customWidth="1"/>
    <col min="2316" max="2316" width="16.5703125" style="2" customWidth="1"/>
    <col min="2317" max="2317" width="11.42578125" style="2"/>
    <col min="2318" max="2318" width="12.42578125" style="2" customWidth="1"/>
    <col min="2319" max="2567" width="11.42578125" style="2"/>
    <col min="2568" max="2568" width="16.7109375" style="2" customWidth="1"/>
    <col min="2569" max="2569" width="20.28515625" style="2" customWidth="1"/>
    <col min="2570" max="2570" width="18.7109375" style="2" customWidth="1"/>
    <col min="2571" max="2571" width="17" style="2" customWidth="1"/>
    <col min="2572" max="2572" width="16.5703125" style="2" customWidth="1"/>
    <col min="2573" max="2573" width="11.42578125" style="2"/>
    <col min="2574" max="2574" width="12.42578125" style="2" customWidth="1"/>
    <col min="2575" max="2823" width="11.42578125" style="2"/>
    <col min="2824" max="2824" width="16.7109375" style="2" customWidth="1"/>
    <col min="2825" max="2825" width="20.28515625" style="2" customWidth="1"/>
    <col min="2826" max="2826" width="18.7109375" style="2" customWidth="1"/>
    <col min="2827" max="2827" width="17" style="2" customWidth="1"/>
    <col min="2828" max="2828" width="16.5703125" style="2" customWidth="1"/>
    <col min="2829" max="2829" width="11.42578125" style="2"/>
    <col min="2830" max="2830" width="12.42578125" style="2" customWidth="1"/>
    <col min="2831" max="3079" width="11.42578125" style="2"/>
    <col min="3080" max="3080" width="16.7109375" style="2" customWidth="1"/>
    <col min="3081" max="3081" width="20.28515625" style="2" customWidth="1"/>
    <col min="3082" max="3082" width="18.7109375" style="2" customWidth="1"/>
    <col min="3083" max="3083" width="17" style="2" customWidth="1"/>
    <col min="3084" max="3084" width="16.5703125" style="2" customWidth="1"/>
    <col min="3085" max="3085" width="11.42578125" style="2"/>
    <col min="3086" max="3086" width="12.42578125" style="2" customWidth="1"/>
    <col min="3087" max="3335" width="11.42578125" style="2"/>
    <col min="3336" max="3336" width="16.7109375" style="2" customWidth="1"/>
    <col min="3337" max="3337" width="20.28515625" style="2" customWidth="1"/>
    <col min="3338" max="3338" width="18.7109375" style="2" customWidth="1"/>
    <col min="3339" max="3339" width="17" style="2" customWidth="1"/>
    <col min="3340" max="3340" width="16.5703125" style="2" customWidth="1"/>
    <col min="3341" max="3341" width="11.42578125" style="2"/>
    <col min="3342" max="3342" width="12.42578125" style="2" customWidth="1"/>
    <col min="3343" max="3591" width="11.42578125" style="2"/>
    <col min="3592" max="3592" width="16.7109375" style="2" customWidth="1"/>
    <col min="3593" max="3593" width="20.28515625" style="2" customWidth="1"/>
    <col min="3594" max="3594" width="18.7109375" style="2" customWidth="1"/>
    <col min="3595" max="3595" width="17" style="2" customWidth="1"/>
    <col min="3596" max="3596" width="16.5703125" style="2" customWidth="1"/>
    <col min="3597" max="3597" width="11.42578125" style="2"/>
    <col min="3598" max="3598" width="12.42578125" style="2" customWidth="1"/>
    <col min="3599" max="3847" width="11.42578125" style="2"/>
    <col min="3848" max="3848" width="16.7109375" style="2" customWidth="1"/>
    <col min="3849" max="3849" width="20.28515625" style="2" customWidth="1"/>
    <col min="3850" max="3850" width="18.7109375" style="2" customWidth="1"/>
    <col min="3851" max="3851" width="17" style="2" customWidth="1"/>
    <col min="3852" max="3852" width="16.5703125" style="2" customWidth="1"/>
    <col min="3853" max="3853" width="11.42578125" style="2"/>
    <col min="3854" max="3854" width="12.42578125" style="2" customWidth="1"/>
    <col min="3855" max="4103" width="11.42578125" style="2"/>
    <col min="4104" max="4104" width="16.7109375" style="2" customWidth="1"/>
    <col min="4105" max="4105" width="20.28515625" style="2" customWidth="1"/>
    <col min="4106" max="4106" width="18.7109375" style="2" customWidth="1"/>
    <col min="4107" max="4107" width="17" style="2" customWidth="1"/>
    <col min="4108" max="4108" width="16.5703125" style="2" customWidth="1"/>
    <col min="4109" max="4109" width="11.42578125" style="2"/>
    <col min="4110" max="4110" width="12.42578125" style="2" customWidth="1"/>
    <col min="4111" max="4359" width="11.42578125" style="2"/>
    <col min="4360" max="4360" width="16.7109375" style="2" customWidth="1"/>
    <col min="4361" max="4361" width="20.28515625" style="2" customWidth="1"/>
    <col min="4362" max="4362" width="18.7109375" style="2" customWidth="1"/>
    <col min="4363" max="4363" width="17" style="2" customWidth="1"/>
    <col min="4364" max="4364" width="16.5703125" style="2" customWidth="1"/>
    <col min="4365" max="4365" width="11.42578125" style="2"/>
    <col min="4366" max="4366" width="12.42578125" style="2" customWidth="1"/>
    <col min="4367" max="4615" width="11.42578125" style="2"/>
    <col min="4616" max="4616" width="16.7109375" style="2" customWidth="1"/>
    <col min="4617" max="4617" width="20.28515625" style="2" customWidth="1"/>
    <col min="4618" max="4618" width="18.7109375" style="2" customWidth="1"/>
    <col min="4619" max="4619" width="17" style="2" customWidth="1"/>
    <col min="4620" max="4620" width="16.5703125" style="2" customWidth="1"/>
    <col min="4621" max="4621" width="11.42578125" style="2"/>
    <col min="4622" max="4622" width="12.42578125" style="2" customWidth="1"/>
    <col min="4623" max="4871" width="11.42578125" style="2"/>
    <col min="4872" max="4872" width="16.7109375" style="2" customWidth="1"/>
    <col min="4873" max="4873" width="20.28515625" style="2" customWidth="1"/>
    <col min="4874" max="4874" width="18.7109375" style="2" customWidth="1"/>
    <col min="4875" max="4875" width="17" style="2" customWidth="1"/>
    <col min="4876" max="4876" width="16.5703125" style="2" customWidth="1"/>
    <col min="4877" max="4877" width="11.42578125" style="2"/>
    <col min="4878" max="4878" width="12.42578125" style="2" customWidth="1"/>
    <col min="4879" max="5127" width="11.42578125" style="2"/>
    <col min="5128" max="5128" width="16.7109375" style="2" customWidth="1"/>
    <col min="5129" max="5129" width="20.28515625" style="2" customWidth="1"/>
    <col min="5130" max="5130" width="18.7109375" style="2" customWidth="1"/>
    <col min="5131" max="5131" width="17" style="2" customWidth="1"/>
    <col min="5132" max="5132" width="16.5703125" style="2" customWidth="1"/>
    <col min="5133" max="5133" width="11.42578125" style="2"/>
    <col min="5134" max="5134" width="12.42578125" style="2" customWidth="1"/>
    <col min="5135" max="5383" width="11.42578125" style="2"/>
    <col min="5384" max="5384" width="16.7109375" style="2" customWidth="1"/>
    <col min="5385" max="5385" width="20.28515625" style="2" customWidth="1"/>
    <col min="5386" max="5386" width="18.7109375" style="2" customWidth="1"/>
    <col min="5387" max="5387" width="17" style="2" customWidth="1"/>
    <col min="5388" max="5388" width="16.5703125" style="2" customWidth="1"/>
    <col min="5389" max="5389" width="11.42578125" style="2"/>
    <col min="5390" max="5390" width="12.42578125" style="2" customWidth="1"/>
    <col min="5391" max="5639" width="11.42578125" style="2"/>
    <col min="5640" max="5640" width="16.7109375" style="2" customWidth="1"/>
    <col min="5641" max="5641" width="20.28515625" style="2" customWidth="1"/>
    <col min="5642" max="5642" width="18.7109375" style="2" customWidth="1"/>
    <col min="5643" max="5643" width="17" style="2" customWidth="1"/>
    <col min="5644" max="5644" width="16.5703125" style="2" customWidth="1"/>
    <col min="5645" max="5645" width="11.42578125" style="2"/>
    <col min="5646" max="5646" width="12.42578125" style="2" customWidth="1"/>
    <col min="5647" max="5895" width="11.42578125" style="2"/>
    <col min="5896" max="5896" width="16.7109375" style="2" customWidth="1"/>
    <col min="5897" max="5897" width="20.28515625" style="2" customWidth="1"/>
    <col min="5898" max="5898" width="18.7109375" style="2" customWidth="1"/>
    <col min="5899" max="5899" width="17" style="2" customWidth="1"/>
    <col min="5900" max="5900" width="16.5703125" style="2" customWidth="1"/>
    <col min="5901" max="5901" width="11.42578125" style="2"/>
    <col min="5902" max="5902" width="12.42578125" style="2" customWidth="1"/>
    <col min="5903" max="6151" width="11.42578125" style="2"/>
    <col min="6152" max="6152" width="16.7109375" style="2" customWidth="1"/>
    <col min="6153" max="6153" width="20.28515625" style="2" customWidth="1"/>
    <col min="6154" max="6154" width="18.7109375" style="2" customWidth="1"/>
    <col min="6155" max="6155" width="17" style="2" customWidth="1"/>
    <col min="6156" max="6156" width="16.5703125" style="2" customWidth="1"/>
    <col min="6157" max="6157" width="11.42578125" style="2"/>
    <col min="6158" max="6158" width="12.42578125" style="2" customWidth="1"/>
    <col min="6159" max="6407" width="11.42578125" style="2"/>
    <col min="6408" max="6408" width="16.7109375" style="2" customWidth="1"/>
    <col min="6409" max="6409" width="20.28515625" style="2" customWidth="1"/>
    <col min="6410" max="6410" width="18.7109375" style="2" customWidth="1"/>
    <col min="6411" max="6411" width="17" style="2" customWidth="1"/>
    <col min="6412" max="6412" width="16.5703125" style="2" customWidth="1"/>
    <col min="6413" max="6413" width="11.42578125" style="2"/>
    <col min="6414" max="6414" width="12.42578125" style="2" customWidth="1"/>
    <col min="6415" max="6663" width="11.42578125" style="2"/>
    <col min="6664" max="6664" width="16.7109375" style="2" customWidth="1"/>
    <col min="6665" max="6665" width="20.28515625" style="2" customWidth="1"/>
    <col min="6666" max="6666" width="18.7109375" style="2" customWidth="1"/>
    <col min="6667" max="6667" width="17" style="2" customWidth="1"/>
    <col min="6668" max="6668" width="16.5703125" style="2" customWidth="1"/>
    <col min="6669" max="6669" width="11.42578125" style="2"/>
    <col min="6670" max="6670" width="12.42578125" style="2" customWidth="1"/>
    <col min="6671" max="6919" width="11.42578125" style="2"/>
    <col min="6920" max="6920" width="16.7109375" style="2" customWidth="1"/>
    <col min="6921" max="6921" width="20.28515625" style="2" customWidth="1"/>
    <col min="6922" max="6922" width="18.7109375" style="2" customWidth="1"/>
    <col min="6923" max="6923" width="17" style="2" customWidth="1"/>
    <col min="6924" max="6924" width="16.5703125" style="2" customWidth="1"/>
    <col min="6925" max="6925" width="11.42578125" style="2"/>
    <col min="6926" max="6926" width="12.42578125" style="2" customWidth="1"/>
    <col min="6927" max="7175" width="11.42578125" style="2"/>
    <col min="7176" max="7176" width="16.7109375" style="2" customWidth="1"/>
    <col min="7177" max="7177" width="20.28515625" style="2" customWidth="1"/>
    <col min="7178" max="7178" width="18.7109375" style="2" customWidth="1"/>
    <col min="7179" max="7179" width="17" style="2" customWidth="1"/>
    <col min="7180" max="7180" width="16.5703125" style="2" customWidth="1"/>
    <col min="7181" max="7181" width="11.42578125" style="2"/>
    <col min="7182" max="7182" width="12.42578125" style="2" customWidth="1"/>
    <col min="7183" max="7431" width="11.42578125" style="2"/>
    <col min="7432" max="7432" width="16.7109375" style="2" customWidth="1"/>
    <col min="7433" max="7433" width="20.28515625" style="2" customWidth="1"/>
    <col min="7434" max="7434" width="18.7109375" style="2" customWidth="1"/>
    <col min="7435" max="7435" width="17" style="2" customWidth="1"/>
    <col min="7436" max="7436" width="16.5703125" style="2" customWidth="1"/>
    <col min="7437" max="7437" width="11.42578125" style="2"/>
    <col min="7438" max="7438" width="12.42578125" style="2" customWidth="1"/>
    <col min="7439" max="7687" width="11.42578125" style="2"/>
    <col min="7688" max="7688" width="16.7109375" style="2" customWidth="1"/>
    <col min="7689" max="7689" width="20.28515625" style="2" customWidth="1"/>
    <col min="7690" max="7690" width="18.7109375" style="2" customWidth="1"/>
    <col min="7691" max="7691" width="17" style="2" customWidth="1"/>
    <col min="7692" max="7692" width="16.5703125" style="2" customWidth="1"/>
    <col min="7693" max="7693" width="11.42578125" style="2"/>
    <col min="7694" max="7694" width="12.42578125" style="2" customWidth="1"/>
    <col min="7695" max="7943" width="11.42578125" style="2"/>
    <col min="7944" max="7944" width="16.7109375" style="2" customWidth="1"/>
    <col min="7945" max="7945" width="20.28515625" style="2" customWidth="1"/>
    <col min="7946" max="7946" width="18.7109375" style="2" customWidth="1"/>
    <col min="7947" max="7947" width="17" style="2" customWidth="1"/>
    <col min="7948" max="7948" width="16.5703125" style="2" customWidth="1"/>
    <col min="7949" max="7949" width="11.42578125" style="2"/>
    <col min="7950" max="7950" width="12.42578125" style="2" customWidth="1"/>
    <col min="7951" max="8199" width="11.42578125" style="2"/>
    <col min="8200" max="8200" width="16.7109375" style="2" customWidth="1"/>
    <col min="8201" max="8201" width="20.28515625" style="2" customWidth="1"/>
    <col min="8202" max="8202" width="18.7109375" style="2" customWidth="1"/>
    <col min="8203" max="8203" width="17" style="2" customWidth="1"/>
    <col min="8204" max="8204" width="16.5703125" style="2" customWidth="1"/>
    <col min="8205" max="8205" width="11.42578125" style="2"/>
    <col min="8206" max="8206" width="12.42578125" style="2" customWidth="1"/>
    <col min="8207" max="8455" width="11.42578125" style="2"/>
    <col min="8456" max="8456" width="16.7109375" style="2" customWidth="1"/>
    <col min="8457" max="8457" width="20.28515625" style="2" customWidth="1"/>
    <col min="8458" max="8458" width="18.7109375" style="2" customWidth="1"/>
    <col min="8459" max="8459" width="17" style="2" customWidth="1"/>
    <col min="8460" max="8460" width="16.5703125" style="2" customWidth="1"/>
    <col min="8461" max="8461" width="11.42578125" style="2"/>
    <col min="8462" max="8462" width="12.42578125" style="2" customWidth="1"/>
    <col min="8463" max="8711" width="11.42578125" style="2"/>
    <col min="8712" max="8712" width="16.7109375" style="2" customWidth="1"/>
    <col min="8713" max="8713" width="20.28515625" style="2" customWidth="1"/>
    <col min="8714" max="8714" width="18.7109375" style="2" customWidth="1"/>
    <col min="8715" max="8715" width="17" style="2" customWidth="1"/>
    <col min="8716" max="8716" width="16.5703125" style="2" customWidth="1"/>
    <col min="8717" max="8717" width="11.42578125" style="2"/>
    <col min="8718" max="8718" width="12.42578125" style="2" customWidth="1"/>
    <col min="8719" max="8967" width="11.42578125" style="2"/>
    <col min="8968" max="8968" width="16.7109375" style="2" customWidth="1"/>
    <col min="8969" max="8969" width="20.28515625" style="2" customWidth="1"/>
    <col min="8970" max="8970" width="18.7109375" style="2" customWidth="1"/>
    <col min="8971" max="8971" width="17" style="2" customWidth="1"/>
    <col min="8972" max="8972" width="16.5703125" style="2" customWidth="1"/>
    <col min="8973" max="8973" width="11.42578125" style="2"/>
    <col min="8974" max="8974" width="12.42578125" style="2" customWidth="1"/>
    <col min="8975" max="9223" width="11.42578125" style="2"/>
    <col min="9224" max="9224" width="16.7109375" style="2" customWidth="1"/>
    <col min="9225" max="9225" width="20.28515625" style="2" customWidth="1"/>
    <col min="9226" max="9226" width="18.7109375" style="2" customWidth="1"/>
    <col min="9227" max="9227" width="17" style="2" customWidth="1"/>
    <col min="9228" max="9228" width="16.5703125" style="2" customWidth="1"/>
    <col min="9229" max="9229" width="11.42578125" style="2"/>
    <col min="9230" max="9230" width="12.42578125" style="2" customWidth="1"/>
    <col min="9231" max="9479" width="11.42578125" style="2"/>
    <col min="9480" max="9480" width="16.7109375" style="2" customWidth="1"/>
    <col min="9481" max="9481" width="20.28515625" style="2" customWidth="1"/>
    <col min="9482" max="9482" width="18.7109375" style="2" customWidth="1"/>
    <col min="9483" max="9483" width="17" style="2" customWidth="1"/>
    <col min="9484" max="9484" width="16.5703125" style="2" customWidth="1"/>
    <col min="9485" max="9485" width="11.42578125" style="2"/>
    <col min="9486" max="9486" width="12.42578125" style="2" customWidth="1"/>
    <col min="9487" max="9735" width="11.42578125" style="2"/>
    <col min="9736" max="9736" width="16.7109375" style="2" customWidth="1"/>
    <col min="9737" max="9737" width="20.28515625" style="2" customWidth="1"/>
    <col min="9738" max="9738" width="18.7109375" style="2" customWidth="1"/>
    <col min="9739" max="9739" width="17" style="2" customWidth="1"/>
    <col min="9740" max="9740" width="16.5703125" style="2" customWidth="1"/>
    <col min="9741" max="9741" width="11.42578125" style="2"/>
    <col min="9742" max="9742" width="12.42578125" style="2" customWidth="1"/>
    <col min="9743" max="9991" width="11.42578125" style="2"/>
    <col min="9992" max="9992" width="16.7109375" style="2" customWidth="1"/>
    <col min="9993" max="9993" width="20.28515625" style="2" customWidth="1"/>
    <col min="9994" max="9994" width="18.7109375" style="2" customWidth="1"/>
    <col min="9995" max="9995" width="17" style="2" customWidth="1"/>
    <col min="9996" max="9996" width="16.5703125" style="2" customWidth="1"/>
    <col min="9997" max="9997" width="11.42578125" style="2"/>
    <col min="9998" max="9998" width="12.42578125" style="2" customWidth="1"/>
    <col min="9999" max="10247" width="11.42578125" style="2"/>
    <col min="10248" max="10248" width="16.7109375" style="2" customWidth="1"/>
    <col min="10249" max="10249" width="20.28515625" style="2" customWidth="1"/>
    <col min="10250" max="10250" width="18.7109375" style="2" customWidth="1"/>
    <col min="10251" max="10251" width="17" style="2" customWidth="1"/>
    <col min="10252" max="10252" width="16.5703125" style="2" customWidth="1"/>
    <col min="10253" max="10253" width="11.42578125" style="2"/>
    <col min="10254" max="10254" width="12.42578125" style="2" customWidth="1"/>
    <col min="10255" max="10503" width="11.42578125" style="2"/>
    <col min="10504" max="10504" width="16.7109375" style="2" customWidth="1"/>
    <col min="10505" max="10505" width="20.28515625" style="2" customWidth="1"/>
    <col min="10506" max="10506" width="18.7109375" style="2" customWidth="1"/>
    <col min="10507" max="10507" width="17" style="2" customWidth="1"/>
    <col min="10508" max="10508" width="16.5703125" style="2" customWidth="1"/>
    <col min="10509" max="10509" width="11.42578125" style="2"/>
    <col min="10510" max="10510" width="12.42578125" style="2" customWidth="1"/>
    <col min="10511" max="10759" width="11.42578125" style="2"/>
    <col min="10760" max="10760" width="16.7109375" style="2" customWidth="1"/>
    <col min="10761" max="10761" width="20.28515625" style="2" customWidth="1"/>
    <col min="10762" max="10762" width="18.7109375" style="2" customWidth="1"/>
    <col min="10763" max="10763" width="17" style="2" customWidth="1"/>
    <col min="10764" max="10764" width="16.5703125" style="2" customWidth="1"/>
    <col min="10765" max="10765" width="11.42578125" style="2"/>
    <col min="10766" max="10766" width="12.42578125" style="2" customWidth="1"/>
    <col min="10767" max="11015" width="11.42578125" style="2"/>
    <col min="11016" max="11016" width="16.7109375" style="2" customWidth="1"/>
    <col min="11017" max="11017" width="20.28515625" style="2" customWidth="1"/>
    <col min="11018" max="11018" width="18.7109375" style="2" customWidth="1"/>
    <col min="11019" max="11019" width="17" style="2" customWidth="1"/>
    <col min="11020" max="11020" width="16.5703125" style="2" customWidth="1"/>
    <col min="11021" max="11021" width="11.42578125" style="2"/>
    <col min="11022" max="11022" width="12.42578125" style="2" customWidth="1"/>
    <col min="11023" max="11271" width="11.42578125" style="2"/>
    <col min="11272" max="11272" width="16.7109375" style="2" customWidth="1"/>
    <col min="11273" max="11273" width="20.28515625" style="2" customWidth="1"/>
    <col min="11274" max="11274" width="18.7109375" style="2" customWidth="1"/>
    <col min="11275" max="11275" width="17" style="2" customWidth="1"/>
    <col min="11276" max="11276" width="16.5703125" style="2" customWidth="1"/>
    <col min="11277" max="11277" width="11.42578125" style="2"/>
    <col min="11278" max="11278" width="12.42578125" style="2" customWidth="1"/>
    <col min="11279" max="11527" width="11.42578125" style="2"/>
    <col min="11528" max="11528" width="16.7109375" style="2" customWidth="1"/>
    <col min="11529" max="11529" width="20.28515625" style="2" customWidth="1"/>
    <col min="11530" max="11530" width="18.7109375" style="2" customWidth="1"/>
    <col min="11531" max="11531" width="17" style="2" customWidth="1"/>
    <col min="11532" max="11532" width="16.5703125" style="2" customWidth="1"/>
    <col min="11533" max="11533" width="11.42578125" style="2"/>
    <col min="11534" max="11534" width="12.42578125" style="2" customWidth="1"/>
    <col min="11535" max="11783" width="11.42578125" style="2"/>
    <col min="11784" max="11784" width="16.7109375" style="2" customWidth="1"/>
    <col min="11785" max="11785" width="20.28515625" style="2" customWidth="1"/>
    <col min="11786" max="11786" width="18.7109375" style="2" customWidth="1"/>
    <col min="11787" max="11787" width="17" style="2" customWidth="1"/>
    <col min="11788" max="11788" width="16.5703125" style="2" customWidth="1"/>
    <col min="11789" max="11789" width="11.42578125" style="2"/>
    <col min="11790" max="11790" width="12.42578125" style="2" customWidth="1"/>
    <col min="11791" max="12039" width="11.42578125" style="2"/>
    <col min="12040" max="12040" width="16.7109375" style="2" customWidth="1"/>
    <col min="12041" max="12041" width="20.28515625" style="2" customWidth="1"/>
    <col min="12042" max="12042" width="18.7109375" style="2" customWidth="1"/>
    <col min="12043" max="12043" width="17" style="2" customWidth="1"/>
    <col min="12044" max="12044" width="16.5703125" style="2" customWidth="1"/>
    <col min="12045" max="12045" width="11.42578125" style="2"/>
    <col min="12046" max="12046" width="12.42578125" style="2" customWidth="1"/>
    <col min="12047" max="12295" width="11.42578125" style="2"/>
    <col min="12296" max="12296" width="16.7109375" style="2" customWidth="1"/>
    <col min="12297" max="12297" width="20.28515625" style="2" customWidth="1"/>
    <col min="12298" max="12298" width="18.7109375" style="2" customWidth="1"/>
    <col min="12299" max="12299" width="17" style="2" customWidth="1"/>
    <col min="12300" max="12300" width="16.5703125" style="2" customWidth="1"/>
    <col min="12301" max="12301" width="11.42578125" style="2"/>
    <col min="12302" max="12302" width="12.42578125" style="2" customWidth="1"/>
    <col min="12303" max="12551" width="11.42578125" style="2"/>
    <col min="12552" max="12552" width="16.7109375" style="2" customWidth="1"/>
    <col min="12553" max="12553" width="20.28515625" style="2" customWidth="1"/>
    <col min="12554" max="12554" width="18.7109375" style="2" customWidth="1"/>
    <col min="12555" max="12555" width="17" style="2" customWidth="1"/>
    <col min="12556" max="12556" width="16.5703125" style="2" customWidth="1"/>
    <col min="12557" max="12557" width="11.42578125" style="2"/>
    <col min="12558" max="12558" width="12.42578125" style="2" customWidth="1"/>
    <col min="12559" max="12807" width="11.42578125" style="2"/>
    <col min="12808" max="12808" width="16.7109375" style="2" customWidth="1"/>
    <col min="12809" max="12809" width="20.28515625" style="2" customWidth="1"/>
    <col min="12810" max="12810" width="18.7109375" style="2" customWidth="1"/>
    <col min="12811" max="12811" width="17" style="2" customWidth="1"/>
    <col min="12812" max="12812" width="16.5703125" style="2" customWidth="1"/>
    <col min="12813" max="12813" width="11.42578125" style="2"/>
    <col min="12814" max="12814" width="12.42578125" style="2" customWidth="1"/>
    <col min="12815" max="13063" width="11.42578125" style="2"/>
    <col min="13064" max="13064" width="16.7109375" style="2" customWidth="1"/>
    <col min="13065" max="13065" width="20.28515625" style="2" customWidth="1"/>
    <col min="13066" max="13066" width="18.7109375" style="2" customWidth="1"/>
    <col min="13067" max="13067" width="17" style="2" customWidth="1"/>
    <col min="13068" max="13068" width="16.5703125" style="2" customWidth="1"/>
    <col min="13069" max="13069" width="11.42578125" style="2"/>
    <col min="13070" max="13070" width="12.42578125" style="2" customWidth="1"/>
    <col min="13071" max="13319" width="11.42578125" style="2"/>
    <col min="13320" max="13320" width="16.7109375" style="2" customWidth="1"/>
    <col min="13321" max="13321" width="20.28515625" style="2" customWidth="1"/>
    <col min="13322" max="13322" width="18.7109375" style="2" customWidth="1"/>
    <col min="13323" max="13323" width="17" style="2" customWidth="1"/>
    <col min="13324" max="13324" width="16.5703125" style="2" customWidth="1"/>
    <col min="13325" max="13325" width="11.42578125" style="2"/>
    <col min="13326" max="13326" width="12.42578125" style="2" customWidth="1"/>
    <col min="13327" max="13575" width="11.42578125" style="2"/>
    <col min="13576" max="13576" width="16.7109375" style="2" customWidth="1"/>
    <col min="13577" max="13577" width="20.28515625" style="2" customWidth="1"/>
    <col min="13578" max="13578" width="18.7109375" style="2" customWidth="1"/>
    <col min="13579" max="13579" width="17" style="2" customWidth="1"/>
    <col min="13580" max="13580" width="16.5703125" style="2" customWidth="1"/>
    <col min="13581" max="13581" width="11.42578125" style="2"/>
    <col min="13582" max="13582" width="12.42578125" style="2" customWidth="1"/>
    <col min="13583" max="13831" width="11.42578125" style="2"/>
    <col min="13832" max="13832" width="16.7109375" style="2" customWidth="1"/>
    <col min="13833" max="13833" width="20.28515625" style="2" customWidth="1"/>
    <col min="13834" max="13834" width="18.7109375" style="2" customWidth="1"/>
    <col min="13835" max="13835" width="17" style="2" customWidth="1"/>
    <col min="13836" max="13836" width="16.5703125" style="2" customWidth="1"/>
    <col min="13837" max="13837" width="11.42578125" style="2"/>
    <col min="13838" max="13838" width="12.42578125" style="2" customWidth="1"/>
    <col min="13839" max="14087" width="11.42578125" style="2"/>
    <col min="14088" max="14088" width="16.7109375" style="2" customWidth="1"/>
    <col min="14089" max="14089" width="20.28515625" style="2" customWidth="1"/>
    <col min="14090" max="14090" width="18.7109375" style="2" customWidth="1"/>
    <col min="14091" max="14091" width="17" style="2" customWidth="1"/>
    <col min="14092" max="14092" width="16.5703125" style="2" customWidth="1"/>
    <col min="14093" max="14093" width="11.42578125" style="2"/>
    <col min="14094" max="14094" width="12.42578125" style="2" customWidth="1"/>
    <col min="14095" max="14343" width="11.42578125" style="2"/>
    <col min="14344" max="14344" width="16.7109375" style="2" customWidth="1"/>
    <col min="14345" max="14345" width="20.28515625" style="2" customWidth="1"/>
    <col min="14346" max="14346" width="18.7109375" style="2" customWidth="1"/>
    <col min="14347" max="14347" width="17" style="2" customWidth="1"/>
    <col min="14348" max="14348" width="16.5703125" style="2" customWidth="1"/>
    <col min="14349" max="14349" width="11.42578125" style="2"/>
    <col min="14350" max="14350" width="12.42578125" style="2" customWidth="1"/>
    <col min="14351" max="14599" width="11.42578125" style="2"/>
    <col min="14600" max="14600" width="16.7109375" style="2" customWidth="1"/>
    <col min="14601" max="14601" width="20.28515625" style="2" customWidth="1"/>
    <col min="14602" max="14602" width="18.7109375" style="2" customWidth="1"/>
    <col min="14603" max="14603" width="17" style="2" customWidth="1"/>
    <col min="14604" max="14604" width="16.5703125" style="2" customWidth="1"/>
    <col min="14605" max="14605" width="11.42578125" style="2"/>
    <col min="14606" max="14606" width="12.42578125" style="2" customWidth="1"/>
    <col min="14607" max="14855" width="11.42578125" style="2"/>
    <col min="14856" max="14856" width="16.7109375" style="2" customWidth="1"/>
    <col min="14857" max="14857" width="20.28515625" style="2" customWidth="1"/>
    <col min="14858" max="14858" width="18.7109375" style="2" customWidth="1"/>
    <col min="14859" max="14859" width="17" style="2" customWidth="1"/>
    <col min="14860" max="14860" width="16.5703125" style="2" customWidth="1"/>
    <col min="14861" max="14861" width="11.42578125" style="2"/>
    <col min="14862" max="14862" width="12.42578125" style="2" customWidth="1"/>
    <col min="14863" max="15111" width="11.42578125" style="2"/>
    <col min="15112" max="15112" width="16.7109375" style="2" customWidth="1"/>
    <col min="15113" max="15113" width="20.28515625" style="2" customWidth="1"/>
    <col min="15114" max="15114" width="18.7109375" style="2" customWidth="1"/>
    <col min="15115" max="15115" width="17" style="2" customWidth="1"/>
    <col min="15116" max="15116" width="16.5703125" style="2" customWidth="1"/>
    <col min="15117" max="15117" width="11.42578125" style="2"/>
    <col min="15118" max="15118" width="12.42578125" style="2" customWidth="1"/>
    <col min="15119" max="15367" width="11.42578125" style="2"/>
    <col min="15368" max="15368" width="16.7109375" style="2" customWidth="1"/>
    <col min="15369" max="15369" width="20.28515625" style="2" customWidth="1"/>
    <col min="15370" max="15370" width="18.7109375" style="2" customWidth="1"/>
    <col min="15371" max="15371" width="17" style="2" customWidth="1"/>
    <col min="15372" max="15372" width="16.5703125" style="2" customWidth="1"/>
    <col min="15373" max="15373" width="11.42578125" style="2"/>
    <col min="15374" max="15374" width="12.42578125" style="2" customWidth="1"/>
    <col min="15375" max="15623" width="11.42578125" style="2"/>
    <col min="15624" max="15624" width="16.7109375" style="2" customWidth="1"/>
    <col min="15625" max="15625" width="20.28515625" style="2" customWidth="1"/>
    <col min="15626" max="15626" width="18.7109375" style="2" customWidth="1"/>
    <col min="15627" max="15627" width="17" style="2" customWidth="1"/>
    <col min="15628" max="15628" width="16.5703125" style="2" customWidth="1"/>
    <col min="15629" max="15629" width="11.42578125" style="2"/>
    <col min="15630" max="15630" width="12.42578125" style="2" customWidth="1"/>
    <col min="15631" max="15879" width="11.42578125" style="2"/>
    <col min="15880" max="15880" width="16.7109375" style="2" customWidth="1"/>
    <col min="15881" max="15881" width="20.28515625" style="2" customWidth="1"/>
    <col min="15882" max="15882" width="18.7109375" style="2" customWidth="1"/>
    <col min="15883" max="15883" width="17" style="2" customWidth="1"/>
    <col min="15884" max="15884" width="16.5703125" style="2" customWidth="1"/>
    <col min="15885" max="15885" width="11.42578125" style="2"/>
    <col min="15886" max="15886" width="12.42578125" style="2" customWidth="1"/>
    <col min="15887" max="16135" width="11.42578125" style="2"/>
    <col min="16136" max="16136" width="16.7109375" style="2" customWidth="1"/>
    <col min="16137" max="16137" width="20.28515625" style="2" customWidth="1"/>
    <col min="16138" max="16138" width="18.7109375" style="2" customWidth="1"/>
    <col min="16139" max="16139" width="17" style="2" customWidth="1"/>
    <col min="16140" max="16140" width="16.5703125" style="2" customWidth="1"/>
    <col min="16141" max="16141" width="11.42578125" style="2"/>
    <col min="16142" max="16142" width="12.42578125" style="2" customWidth="1"/>
    <col min="16143" max="16384" width="11.42578125" style="2"/>
  </cols>
  <sheetData>
    <row r="1" spans="1:111" x14ac:dyDescent="0.2">
      <c r="A1" s="3"/>
      <c r="B1" s="447" t="s">
        <v>1</v>
      </c>
      <c r="C1" s="447"/>
      <c r="D1" s="447"/>
      <c r="E1" s="447"/>
      <c r="F1" s="447"/>
    </row>
    <row r="2" spans="1:111" x14ac:dyDescent="0.2">
      <c r="A2" s="1"/>
      <c r="B2" s="447"/>
      <c r="C2" s="447"/>
      <c r="D2" s="447"/>
      <c r="E2" s="447"/>
      <c r="F2" s="447"/>
    </row>
    <row r="3" spans="1:111" x14ac:dyDescent="0.2">
      <c r="A3" s="1"/>
      <c r="B3" s="447"/>
      <c r="C3" s="447"/>
      <c r="D3" s="447"/>
      <c r="E3" s="447"/>
      <c r="F3" s="447"/>
    </row>
    <row r="4" spans="1:111" x14ac:dyDescent="0.2">
      <c r="A4" s="448" t="s">
        <v>3</v>
      </c>
      <c r="B4" s="448"/>
      <c r="C4" s="6" t="s">
        <v>128</v>
      </c>
      <c r="D4" s="7"/>
      <c r="E4" s="7"/>
      <c r="F4" s="208" t="s">
        <v>172</v>
      </c>
    </row>
    <row r="5" spans="1:111" x14ac:dyDescent="0.2">
      <c r="A5" s="448" t="s">
        <v>4</v>
      </c>
      <c r="B5" s="448"/>
      <c r="C5" s="11" t="s">
        <v>129</v>
      </c>
      <c r="D5" s="7"/>
      <c r="E5" s="7"/>
      <c r="F5" s="208" t="s">
        <v>148</v>
      </c>
    </row>
    <row r="6" spans="1:111" x14ac:dyDescent="0.2">
      <c r="F6" s="15" t="s">
        <v>147</v>
      </c>
    </row>
    <row r="7" spans="1:111" ht="15.75" thickBot="1" x14ac:dyDescent="0.25">
      <c r="B7" s="435"/>
      <c r="C7" s="205"/>
    </row>
    <row r="8" spans="1:111" ht="14.85" customHeight="1" thickBot="1" x14ac:dyDescent="0.25">
      <c r="B8" s="26"/>
      <c r="C8" s="23"/>
      <c r="G8" s="452" t="s">
        <v>188</v>
      </c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4"/>
      <c r="V8" s="449" t="s">
        <v>179</v>
      </c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1"/>
      <c r="AS8" s="449" t="s">
        <v>180</v>
      </c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49" t="s">
        <v>181</v>
      </c>
      <c r="BP8" s="450"/>
      <c r="BQ8" s="450"/>
      <c r="BR8" s="450"/>
      <c r="BS8" s="450"/>
      <c r="BT8" s="450"/>
      <c r="BU8" s="450"/>
      <c r="BV8" s="450"/>
      <c r="BW8" s="450"/>
      <c r="BX8" s="450"/>
      <c r="BY8" s="450"/>
      <c r="BZ8" s="450"/>
      <c r="CA8" s="450"/>
      <c r="CB8" s="450"/>
      <c r="CC8" s="450"/>
      <c r="CD8" s="450"/>
      <c r="CE8" s="450"/>
      <c r="CF8" s="450"/>
      <c r="CG8" s="450"/>
      <c r="CH8" s="450"/>
      <c r="CI8" s="451"/>
      <c r="CJ8" s="449" t="s">
        <v>182</v>
      </c>
      <c r="CK8" s="450"/>
      <c r="CL8" s="450"/>
      <c r="CM8" s="450"/>
      <c r="CN8" s="450"/>
      <c r="CO8" s="450"/>
      <c r="CP8" s="450"/>
      <c r="CQ8" s="450"/>
      <c r="CR8" s="450"/>
      <c r="CS8" s="450"/>
      <c r="CT8" s="450"/>
      <c r="CU8" s="450"/>
      <c r="CV8" s="450"/>
      <c r="CW8" s="450"/>
      <c r="CX8" s="450"/>
      <c r="CY8" s="450"/>
      <c r="CZ8" s="450"/>
      <c r="DA8" s="450"/>
      <c r="DB8" s="451"/>
      <c r="DC8" s="443" t="s">
        <v>17</v>
      </c>
      <c r="DD8" s="445" t="s">
        <v>18</v>
      </c>
      <c r="DE8" s="445" t="s">
        <v>19</v>
      </c>
      <c r="DF8" s="445" t="s">
        <v>125</v>
      </c>
      <c r="DG8" s="441" t="s">
        <v>137</v>
      </c>
    </row>
    <row r="9" spans="1:111" ht="12.75" customHeight="1" x14ac:dyDescent="0.2">
      <c r="G9" s="225">
        <v>8</v>
      </c>
      <c r="H9" s="225">
        <f>+G9+1</f>
        <v>9</v>
      </c>
      <c r="I9" s="225">
        <f>+H9+1</f>
        <v>10</v>
      </c>
      <c r="J9" s="225">
        <f t="shared" ref="J9:AB9" si="0">+I9+1</f>
        <v>11</v>
      </c>
      <c r="K9" s="225">
        <f t="shared" si="0"/>
        <v>12</v>
      </c>
      <c r="L9" s="225">
        <f>+K9+3</f>
        <v>15</v>
      </c>
      <c r="M9" s="225">
        <f t="shared" si="0"/>
        <v>16</v>
      </c>
      <c r="N9" s="226">
        <f>+M9+1</f>
        <v>17</v>
      </c>
      <c r="O9" s="225">
        <f t="shared" si="0"/>
        <v>18</v>
      </c>
      <c r="P9" s="225">
        <f t="shared" si="0"/>
        <v>19</v>
      </c>
      <c r="Q9" s="225">
        <f>+P9+3</f>
        <v>22</v>
      </c>
      <c r="R9" s="225">
        <f t="shared" si="0"/>
        <v>23</v>
      </c>
      <c r="S9" s="225">
        <f>+R9+1</f>
        <v>24</v>
      </c>
      <c r="T9" s="225">
        <f t="shared" si="0"/>
        <v>25</v>
      </c>
      <c r="U9" s="229">
        <f t="shared" si="0"/>
        <v>26</v>
      </c>
      <c r="V9" s="224">
        <v>1</v>
      </c>
      <c r="W9" s="225">
        <f t="shared" si="0"/>
        <v>2</v>
      </c>
      <c r="X9" s="225">
        <f t="shared" si="0"/>
        <v>3</v>
      </c>
      <c r="Y9" s="225">
        <f t="shared" si="0"/>
        <v>4</v>
      </c>
      <c r="Z9" s="225">
        <f t="shared" si="0"/>
        <v>5</v>
      </c>
      <c r="AA9" s="225">
        <f>+Z9+3</f>
        <v>8</v>
      </c>
      <c r="AB9" s="225">
        <f t="shared" si="0"/>
        <v>9</v>
      </c>
      <c r="AC9" s="225">
        <f>+AB9+1</f>
        <v>10</v>
      </c>
      <c r="AD9" s="225">
        <f>+AC9+1</f>
        <v>11</v>
      </c>
      <c r="AE9" s="225">
        <f t="shared" ref="AE9:AG9" si="1">+AD9+1</f>
        <v>12</v>
      </c>
      <c r="AF9" s="225">
        <f>+AE9+3</f>
        <v>15</v>
      </c>
      <c r="AG9" s="225">
        <f t="shared" si="1"/>
        <v>16</v>
      </c>
      <c r="AH9" s="225">
        <f>+AG9+1</f>
        <v>17</v>
      </c>
      <c r="AI9" s="225">
        <f t="shared" ref="AI9:AL9" si="2">+AH9+1</f>
        <v>18</v>
      </c>
      <c r="AJ9" s="225">
        <f t="shared" si="2"/>
        <v>19</v>
      </c>
      <c r="AK9" s="227">
        <f>+AJ9+3</f>
        <v>22</v>
      </c>
      <c r="AL9" s="225">
        <f t="shared" si="2"/>
        <v>23</v>
      </c>
      <c r="AM9" s="225">
        <f>+AL9+1</f>
        <v>24</v>
      </c>
      <c r="AN9" s="225">
        <f t="shared" ref="AN9:AO9" si="3">+AM9+1</f>
        <v>25</v>
      </c>
      <c r="AO9" s="225">
        <f t="shared" si="3"/>
        <v>26</v>
      </c>
      <c r="AP9" s="225">
        <f>+AO9+3</f>
        <v>29</v>
      </c>
      <c r="AQ9" s="229">
        <f>+AP9+1</f>
        <v>30</v>
      </c>
      <c r="AR9" s="224">
        <f>AQ9+1</f>
        <v>31</v>
      </c>
      <c r="AS9" s="225">
        <v>1</v>
      </c>
      <c r="AT9" s="225">
        <f t="shared" ref="AT9:AV9" si="4">+AS9+1</f>
        <v>2</v>
      </c>
      <c r="AU9" s="226">
        <f>+AT9+3</f>
        <v>5</v>
      </c>
      <c r="AV9" s="226">
        <f t="shared" si="4"/>
        <v>6</v>
      </c>
      <c r="AW9" s="226">
        <f>+AV9+1</f>
        <v>7</v>
      </c>
      <c r="AX9" s="226">
        <f t="shared" ref="AX9:BA9" si="5">+AW9+1</f>
        <v>8</v>
      </c>
      <c r="AY9" s="226">
        <f t="shared" si="5"/>
        <v>9</v>
      </c>
      <c r="AZ9" s="226">
        <f>+AY9+3</f>
        <v>12</v>
      </c>
      <c r="BA9" s="225">
        <f t="shared" si="5"/>
        <v>13</v>
      </c>
      <c r="BB9" s="226">
        <f>+BA9+1</f>
        <v>14</v>
      </c>
      <c r="BC9" s="225">
        <f t="shared" ref="BC9:BF9" si="6">+BB9+1</f>
        <v>15</v>
      </c>
      <c r="BD9" s="225">
        <f t="shared" si="6"/>
        <v>16</v>
      </c>
      <c r="BE9" s="225">
        <f>+BD9+3</f>
        <v>19</v>
      </c>
      <c r="BF9" s="225">
        <f t="shared" si="6"/>
        <v>20</v>
      </c>
      <c r="BG9" s="225">
        <f>+BF9+1</f>
        <v>21</v>
      </c>
      <c r="BH9" s="225">
        <f t="shared" ref="BH9:BK9" si="7">+BG9+1</f>
        <v>22</v>
      </c>
      <c r="BI9" s="225">
        <f t="shared" si="7"/>
        <v>23</v>
      </c>
      <c r="BJ9" s="227">
        <f>+BI9+3</f>
        <v>26</v>
      </c>
      <c r="BK9" s="225">
        <f t="shared" si="7"/>
        <v>27</v>
      </c>
      <c r="BL9" s="225">
        <f>+BK9+1</f>
        <v>28</v>
      </c>
      <c r="BM9" s="229">
        <f t="shared" ref="BM9:BP9" si="8">+BL9+1</f>
        <v>29</v>
      </c>
      <c r="BN9" s="230">
        <f>BM9+1</f>
        <v>30</v>
      </c>
      <c r="BO9" s="225">
        <v>3</v>
      </c>
      <c r="BP9" s="225">
        <f t="shared" si="8"/>
        <v>4</v>
      </c>
      <c r="BQ9" s="226">
        <f>+BP9+1</f>
        <v>5</v>
      </c>
      <c r="BR9" s="225">
        <f t="shared" ref="BR9:BS9" si="9">+BQ9+1</f>
        <v>6</v>
      </c>
      <c r="BS9" s="225">
        <f t="shared" si="9"/>
        <v>7</v>
      </c>
      <c r="BT9" s="225">
        <f>+BS9+3</f>
        <v>10</v>
      </c>
      <c r="BU9" s="225">
        <f>+BT9+1</f>
        <v>11</v>
      </c>
      <c r="BV9" s="226">
        <f>+BU9+1</f>
        <v>12</v>
      </c>
      <c r="BW9" s="225">
        <f t="shared" ref="BW9:BZ9" si="10">+BV9+1</f>
        <v>13</v>
      </c>
      <c r="BX9" s="225">
        <f t="shared" si="10"/>
        <v>14</v>
      </c>
      <c r="BY9" s="225">
        <f>+BX9+3</f>
        <v>17</v>
      </c>
      <c r="BZ9" s="227">
        <f t="shared" si="10"/>
        <v>18</v>
      </c>
      <c r="CA9" s="225">
        <f>+BZ9+1</f>
        <v>19</v>
      </c>
      <c r="CB9" s="225">
        <f t="shared" ref="CB9:CE9" si="11">+CA9+1</f>
        <v>20</v>
      </c>
      <c r="CC9" s="225">
        <f t="shared" si="11"/>
        <v>21</v>
      </c>
      <c r="CD9" s="226">
        <f>+CC9+3</f>
        <v>24</v>
      </c>
      <c r="CE9" s="225">
        <f t="shared" si="11"/>
        <v>25</v>
      </c>
      <c r="CF9" s="225">
        <f>+CE9+1</f>
        <v>26</v>
      </c>
      <c r="CG9" s="225">
        <f t="shared" ref="CG9:CL9" si="12">+CF9+1</f>
        <v>27</v>
      </c>
      <c r="CH9" s="228">
        <f t="shared" si="12"/>
        <v>28</v>
      </c>
      <c r="CI9" s="228">
        <f>+CH9+3</f>
        <v>31</v>
      </c>
      <c r="CJ9" s="266">
        <v>1</v>
      </c>
      <c r="CK9" s="228">
        <f t="shared" si="12"/>
        <v>2</v>
      </c>
      <c r="CL9" s="228">
        <f t="shared" si="12"/>
        <v>3</v>
      </c>
      <c r="CM9" s="228">
        <f t="shared" ref="CM9" si="13">+CL9+1</f>
        <v>4</v>
      </c>
      <c r="CN9" s="228">
        <f>+CM9+3</f>
        <v>7</v>
      </c>
      <c r="CO9" s="228">
        <f t="shared" ref="CO9" si="14">+CN9+1</f>
        <v>8</v>
      </c>
      <c r="CP9" s="228">
        <f t="shared" ref="CP9" si="15">+CO9+1</f>
        <v>9</v>
      </c>
      <c r="CQ9" s="228">
        <f t="shared" ref="CQ9" si="16">+CP9+1</f>
        <v>10</v>
      </c>
      <c r="CR9" s="228">
        <f t="shared" ref="CR9" si="17">+CQ9+1</f>
        <v>11</v>
      </c>
      <c r="CS9" s="228">
        <f>+CR9+3</f>
        <v>14</v>
      </c>
      <c r="CT9" s="228">
        <f t="shared" ref="CT9" si="18">+CS9+1</f>
        <v>15</v>
      </c>
      <c r="CU9" s="228">
        <f t="shared" ref="CU9" si="19">+CT9+1</f>
        <v>16</v>
      </c>
      <c r="CV9" s="228">
        <f t="shared" ref="CV9" si="20">+CU9+1</f>
        <v>17</v>
      </c>
      <c r="CW9" s="228">
        <f t="shared" ref="CW9" si="21">+CV9+1</f>
        <v>18</v>
      </c>
      <c r="CX9" s="228">
        <f>+CW9+3</f>
        <v>21</v>
      </c>
      <c r="CY9" s="228">
        <f t="shared" ref="CY9" si="22">+CX9+1</f>
        <v>22</v>
      </c>
      <c r="CZ9" s="228">
        <f t="shared" ref="CZ9" si="23">+CY9+1</f>
        <v>23</v>
      </c>
      <c r="DA9" s="228">
        <f t="shared" ref="DA9" si="24">+CZ9+1</f>
        <v>24</v>
      </c>
      <c r="DB9" s="228">
        <f t="shared" ref="DB9" si="25">+DA9+1</f>
        <v>25</v>
      </c>
      <c r="DC9" s="444"/>
      <c r="DD9" s="446"/>
      <c r="DE9" s="446"/>
      <c r="DF9" s="446"/>
      <c r="DG9" s="442"/>
    </row>
    <row r="10" spans="1:111" s="13" customFormat="1" ht="13.7" customHeight="1" thickBot="1" x14ac:dyDescent="0.3">
      <c r="A10" s="19" t="s">
        <v>0</v>
      </c>
      <c r="B10" s="20" t="s">
        <v>5</v>
      </c>
      <c r="C10" s="21" t="s">
        <v>6</v>
      </c>
      <c r="D10" s="25" t="s">
        <v>7</v>
      </c>
      <c r="E10" s="25" t="s">
        <v>16</v>
      </c>
      <c r="F10" s="64" t="s">
        <v>8</v>
      </c>
      <c r="G10" s="32" t="s">
        <v>9</v>
      </c>
      <c r="H10" s="32" t="s">
        <v>10</v>
      </c>
      <c r="I10" s="32" t="s">
        <v>11</v>
      </c>
      <c r="J10" s="32" t="s">
        <v>12</v>
      </c>
      <c r="K10" s="32" t="s">
        <v>13</v>
      </c>
      <c r="L10" s="32" t="s">
        <v>9</v>
      </c>
      <c r="M10" s="32" t="s">
        <v>10</v>
      </c>
      <c r="N10" s="32" t="s">
        <v>11</v>
      </c>
      <c r="O10" s="32" t="s">
        <v>12</v>
      </c>
      <c r="P10" s="32" t="s">
        <v>13</v>
      </c>
      <c r="Q10" s="32" t="s">
        <v>9</v>
      </c>
      <c r="R10" s="32" t="s">
        <v>10</v>
      </c>
      <c r="S10" s="32" t="s">
        <v>11</v>
      </c>
      <c r="T10" s="32" t="s">
        <v>12</v>
      </c>
      <c r="U10" s="203" t="s">
        <v>13</v>
      </c>
      <c r="V10" s="65" t="s">
        <v>9</v>
      </c>
      <c r="W10" s="32" t="s">
        <v>10</v>
      </c>
      <c r="X10" s="32" t="s">
        <v>11</v>
      </c>
      <c r="Y10" s="32" t="s">
        <v>12</v>
      </c>
      <c r="Z10" s="32" t="s">
        <v>13</v>
      </c>
      <c r="AA10" s="32" t="s">
        <v>9</v>
      </c>
      <c r="AB10" s="32" t="s">
        <v>10</v>
      </c>
      <c r="AC10" s="32" t="s">
        <v>11</v>
      </c>
      <c r="AD10" s="32" t="s">
        <v>12</v>
      </c>
      <c r="AE10" s="32" t="s">
        <v>13</v>
      </c>
      <c r="AF10" s="32" t="s">
        <v>9</v>
      </c>
      <c r="AG10" s="32" t="s">
        <v>10</v>
      </c>
      <c r="AH10" s="32" t="s">
        <v>11</v>
      </c>
      <c r="AI10" s="32" t="s">
        <v>12</v>
      </c>
      <c r="AJ10" s="32" t="s">
        <v>13</v>
      </c>
      <c r="AK10" s="32" t="s">
        <v>9</v>
      </c>
      <c r="AL10" s="32" t="s">
        <v>10</v>
      </c>
      <c r="AM10" s="32" t="s">
        <v>11</v>
      </c>
      <c r="AN10" s="32" t="s">
        <v>12</v>
      </c>
      <c r="AO10" s="32" t="s">
        <v>13</v>
      </c>
      <c r="AP10" s="32" t="s">
        <v>9</v>
      </c>
      <c r="AQ10" s="203" t="s">
        <v>10</v>
      </c>
      <c r="AR10" s="65" t="s">
        <v>11</v>
      </c>
      <c r="AS10" s="32" t="s">
        <v>12</v>
      </c>
      <c r="AT10" s="32" t="s">
        <v>13</v>
      </c>
      <c r="AU10" s="32" t="s">
        <v>9</v>
      </c>
      <c r="AV10" s="32" t="s">
        <v>10</v>
      </c>
      <c r="AW10" s="32" t="s">
        <v>11</v>
      </c>
      <c r="AX10" s="32" t="s">
        <v>12</v>
      </c>
      <c r="AY10" s="32" t="s">
        <v>13</v>
      </c>
      <c r="AZ10" s="32" t="s">
        <v>9</v>
      </c>
      <c r="BA10" s="32" t="s">
        <v>10</v>
      </c>
      <c r="BB10" s="32" t="s">
        <v>11</v>
      </c>
      <c r="BC10" s="32" t="s">
        <v>12</v>
      </c>
      <c r="BD10" s="32" t="s">
        <v>13</v>
      </c>
      <c r="BE10" s="32" t="s">
        <v>9</v>
      </c>
      <c r="BF10" s="32" t="s">
        <v>10</v>
      </c>
      <c r="BG10" s="32" t="s">
        <v>11</v>
      </c>
      <c r="BH10" s="32" t="s">
        <v>12</v>
      </c>
      <c r="BI10" s="32" t="s">
        <v>13</v>
      </c>
      <c r="BJ10" s="32" t="s">
        <v>9</v>
      </c>
      <c r="BK10" s="32" t="s">
        <v>10</v>
      </c>
      <c r="BL10" s="32" t="s">
        <v>11</v>
      </c>
      <c r="BM10" s="203" t="s">
        <v>12</v>
      </c>
      <c r="BN10" s="65" t="s">
        <v>13</v>
      </c>
      <c r="BO10" s="32" t="s">
        <v>9</v>
      </c>
      <c r="BP10" s="32" t="s">
        <v>10</v>
      </c>
      <c r="BQ10" s="32" t="s">
        <v>11</v>
      </c>
      <c r="BR10" s="32" t="s">
        <v>12</v>
      </c>
      <c r="BS10" s="32" t="s">
        <v>13</v>
      </c>
      <c r="BT10" s="32" t="s">
        <v>9</v>
      </c>
      <c r="BU10" s="32" t="s">
        <v>10</v>
      </c>
      <c r="BV10" s="32" t="s">
        <v>11</v>
      </c>
      <c r="BW10" s="32" t="s">
        <v>12</v>
      </c>
      <c r="BX10" s="32" t="s">
        <v>13</v>
      </c>
      <c r="BY10" s="32" t="s">
        <v>9</v>
      </c>
      <c r="BZ10" s="32" t="s">
        <v>10</v>
      </c>
      <c r="CA10" s="32" t="s">
        <v>11</v>
      </c>
      <c r="CB10" s="32" t="s">
        <v>12</v>
      </c>
      <c r="CC10" s="32" t="s">
        <v>13</v>
      </c>
      <c r="CD10" s="32" t="s">
        <v>9</v>
      </c>
      <c r="CE10" s="32" t="s">
        <v>10</v>
      </c>
      <c r="CF10" s="32" t="s">
        <v>11</v>
      </c>
      <c r="CG10" s="32" t="s">
        <v>12</v>
      </c>
      <c r="CH10" s="66" t="s">
        <v>13</v>
      </c>
      <c r="CI10" s="32" t="s">
        <v>9</v>
      </c>
      <c r="CJ10" s="32" t="s">
        <v>10</v>
      </c>
      <c r="CK10" s="32" t="s">
        <v>11</v>
      </c>
      <c r="CL10" s="32" t="s">
        <v>12</v>
      </c>
      <c r="CM10" s="66" t="s">
        <v>13</v>
      </c>
      <c r="CN10" s="32" t="s">
        <v>9</v>
      </c>
      <c r="CO10" s="32" t="s">
        <v>10</v>
      </c>
      <c r="CP10" s="32" t="s">
        <v>11</v>
      </c>
      <c r="CQ10" s="32" t="s">
        <v>12</v>
      </c>
      <c r="CR10" s="66" t="s">
        <v>13</v>
      </c>
      <c r="CS10" s="32" t="s">
        <v>9</v>
      </c>
      <c r="CT10" s="32" t="s">
        <v>10</v>
      </c>
      <c r="CU10" s="32" t="s">
        <v>11</v>
      </c>
      <c r="CV10" s="32" t="s">
        <v>12</v>
      </c>
      <c r="CW10" s="66" t="s">
        <v>13</v>
      </c>
      <c r="CX10" s="32" t="s">
        <v>9</v>
      </c>
      <c r="CY10" s="32" t="s">
        <v>10</v>
      </c>
      <c r="CZ10" s="32" t="s">
        <v>11</v>
      </c>
      <c r="DA10" s="32" t="s">
        <v>12</v>
      </c>
      <c r="DB10" s="66" t="s">
        <v>13</v>
      </c>
      <c r="DC10" s="444"/>
      <c r="DD10" s="446"/>
      <c r="DE10" s="446"/>
      <c r="DF10" s="446"/>
      <c r="DG10" s="442" t="s">
        <v>137</v>
      </c>
    </row>
    <row r="11" spans="1:111" s="14" customFormat="1" ht="15.75" x14ac:dyDescent="0.25">
      <c r="A11" s="117">
        <v>4496</v>
      </c>
      <c r="B11" s="36" t="s">
        <v>57</v>
      </c>
      <c r="C11" s="34" t="s">
        <v>58</v>
      </c>
      <c r="D11" s="36">
        <v>27</v>
      </c>
      <c r="E11" s="36">
        <f t="shared" ref="E11:E30" si="26">+DE11</f>
        <v>48</v>
      </c>
      <c r="F11" s="270"/>
      <c r="G11" s="28"/>
      <c r="H11" s="28"/>
      <c r="I11" s="28"/>
      <c r="J11" s="28"/>
      <c r="K11" s="28"/>
      <c r="L11" s="28"/>
      <c r="M11" s="28"/>
      <c r="N11" s="28" t="s">
        <v>32</v>
      </c>
      <c r="O11" s="28"/>
      <c r="P11" s="28"/>
      <c r="Q11" s="28"/>
      <c r="R11" s="28"/>
      <c r="S11" s="28"/>
      <c r="T11" s="28"/>
      <c r="U11" s="28"/>
      <c r="V11" s="28"/>
      <c r="W11" s="28"/>
      <c r="X11" s="379" t="s">
        <v>189</v>
      </c>
      <c r="Y11" s="28"/>
      <c r="Z11" s="189"/>
      <c r="AA11" s="28"/>
      <c r="AB11" s="189"/>
      <c r="AC11" s="28"/>
      <c r="AD11" s="28"/>
      <c r="AE11" s="28"/>
      <c r="AF11" s="28"/>
      <c r="AG11" s="28"/>
      <c r="AH11" s="379" t="s">
        <v>190</v>
      </c>
      <c r="AI11" s="28"/>
      <c r="AJ11" s="28"/>
      <c r="AK11" s="51"/>
      <c r="AL11" s="28"/>
      <c r="AM11" s="28"/>
      <c r="AN11" s="28"/>
      <c r="AO11" s="28"/>
      <c r="AP11" s="28"/>
      <c r="AQ11" s="28"/>
      <c r="AR11" s="379"/>
      <c r="AS11" s="51"/>
      <c r="AT11" s="51"/>
      <c r="AU11" s="28"/>
      <c r="AV11" s="28"/>
      <c r="AW11" s="28"/>
      <c r="AX11" s="28"/>
      <c r="AY11" s="28"/>
      <c r="AZ11" s="28"/>
      <c r="BA11" s="28"/>
      <c r="BB11" s="379" t="s">
        <v>191</v>
      </c>
      <c r="BC11" s="28"/>
      <c r="BD11" s="28"/>
      <c r="BE11" s="28"/>
      <c r="BF11" s="28"/>
      <c r="BG11" s="28"/>
      <c r="BH11" s="28"/>
      <c r="BI11" s="28"/>
      <c r="BJ11" s="28"/>
      <c r="BK11" s="28"/>
      <c r="BL11" s="379" t="s">
        <v>192</v>
      </c>
      <c r="BM11" s="28"/>
      <c r="BN11" s="28"/>
      <c r="BO11" s="28"/>
      <c r="BP11" s="189"/>
      <c r="BQ11" s="28"/>
      <c r="BR11" s="28"/>
      <c r="BS11" s="28"/>
      <c r="BT11" s="201"/>
      <c r="BU11" s="28"/>
      <c r="BV11" s="379" t="s">
        <v>193</v>
      </c>
      <c r="BW11" s="28"/>
      <c r="BX11" s="201"/>
      <c r="BY11" s="51"/>
      <c r="BZ11" s="201"/>
      <c r="CA11" s="28"/>
      <c r="CB11" s="28"/>
      <c r="CC11" s="28"/>
      <c r="CD11" s="201"/>
      <c r="CE11" s="28"/>
      <c r="CF11" s="379" t="s">
        <v>194</v>
      </c>
      <c r="CG11" s="28"/>
      <c r="CH11" s="201"/>
      <c r="CI11" s="202"/>
      <c r="CJ11" s="202"/>
      <c r="CK11" s="202"/>
      <c r="CL11" s="202"/>
      <c r="CM11" s="202"/>
      <c r="CN11" s="231"/>
      <c r="CO11" s="202"/>
      <c r="CP11" s="379" t="s">
        <v>206</v>
      </c>
      <c r="CQ11" s="202"/>
      <c r="CR11" s="202"/>
      <c r="CS11" s="231"/>
      <c r="CT11" s="202"/>
      <c r="CU11" s="202"/>
      <c r="CV11" s="202"/>
      <c r="CW11" s="202"/>
      <c r="CX11" s="202"/>
      <c r="CY11" s="202"/>
      <c r="CZ11" s="201"/>
      <c r="DA11" s="202"/>
      <c r="DB11" s="202"/>
      <c r="DC11" s="281">
        <f>(COUNTA(G11:DB11))*3</f>
        <v>24</v>
      </c>
      <c r="DD11" s="47">
        <v>24</v>
      </c>
      <c r="DE11" s="41">
        <f t="shared" ref="DE11:DE48" si="27">SUM(DC11:DD11)</f>
        <v>48</v>
      </c>
      <c r="DF11" s="62" t="s">
        <v>126</v>
      </c>
      <c r="DG11" s="170" t="s">
        <v>140</v>
      </c>
    </row>
    <row r="12" spans="1:111" s="14" customFormat="1" ht="15.75" x14ac:dyDescent="0.25">
      <c r="A12" s="119">
        <v>4496</v>
      </c>
      <c r="B12" s="26" t="s">
        <v>59</v>
      </c>
      <c r="C12" s="23" t="s">
        <v>60</v>
      </c>
      <c r="D12" s="26">
        <f>+D11</f>
        <v>27</v>
      </c>
      <c r="E12" s="26">
        <f t="shared" si="26"/>
        <v>48</v>
      </c>
      <c r="F12" s="150"/>
      <c r="G12" s="28"/>
      <c r="H12" s="28"/>
      <c r="I12" s="28" t="s">
        <v>32</v>
      </c>
      <c r="J12" s="28"/>
      <c r="K12" s="28"/>
      <c r="L12" s="28"/>
      <c r="M12" s="28"/>
      <c r="N12" s="28"/>
      <c r="O12" s="28"/>
      <c r="P12" s="28"/>
      <c r="Q12" s="28"/>
      <c r="R12" s="28"/>
      <c r="S12" s="379" t="s">
        <v>189</v>
      </c>
      <c r="T12" s="28"/>
      <c r="U12" s="28"/>
      <c r="V12" s="28"/>
      <c r="W12" s="28"/>
      <c r="X12" s="28"/>
      <c r="Y12" s="28"/>
      <c r="Z12" s="28"/>
      <c r="AA12" s="28"/>
      <c r="AB12" s="28"/>
      <c r="AC12" s="379" t="s">
        <v>190</v>
      </c>
      <c r="AD12" s="28"/>
      <c r="AE12" s="189"/>
      <c r="AF12" s="28"/>
      <c r="AG12" s="28"/>
      <c r="AH12" s="28"/>
      <c r="AI12" s="28"/>
      <c r="AJ12" s="28"/>
      <c r="AK12" s="51"/>
      <c r="AL12" s="28"/>
      <c r="AM12" s="379" t="s">
        <v>191</v>
      </c>
      <c r="AN12" s="28"/>
      <c r="AO12" s="28"/>
      <c r="AP12" s="28"/>
      <c r="AQ12" s="28"/>
      <c r="AR12" s="28"/>
      <c r="AS12" s="51"/>
      <c r="AT12" s="51"/>
      <c r="AU12" s="28"/>
      <c r="AV12" s="28"/>
      <c r="AW12" s="379" t="s">
        <v>192</v>
      </c>
      <c r="AX12" s="28"/>
      <c r="AY12" s="28"/>
      <c r="AZ12" s="28"/>
      <c r="BA12" s="28"/>
      <c r="BB12" s="28"/>
      <c r="BC12" s="28"/>
      <c r="BD12" s="28"/>
      <c r="BE12" s="28"/>
      <c r="BF12" s="28"/>
      <c r="BG12" s="379" t="s">
        <v>193</v>
      </c>
      <c r="BH12" s="200"/>
      <c r="BI12" s="28"/>
      <c r="BJ12" s="28"/>
      <c r="BK12" s="28"/>
      <c r="BL12" s="379"/>
      <c r="BM12" s="28"/>
      <c r="BN12" s="28"/>
      <c r="BO12" s="28"/>
      <c r="BP12" s="28"/>
      <c r="BQ12" s="379" t="s">
        <v>194</v>
      </c>
      <c r="BR12" s="201"/>
      <c r="BS12" s="201"/>
      <c r="BT12" s="28"/>
      <c r="BU12" s="201"/>
      <c r="BV12" s="28"/>
      <c r="BW12" s="28"/>
      <c r="BX12" s="28"/>
      <c r="BY12" s="51"/>
      <c r="BZ12" s="28"/>
      <c r="CA12" s="28" t="s">
        <v>206</v>
      </c>
      <c r="CB12" s="28"/>
      <c r="CC12" s="28"/>
      <c r="CD12" s="28"/>
      <c r="CE12" s="28"/>
      <c r="CF12" s="28"/>
      <c r="CG12" s="28"/>
      <c r="CH12" s="28"/>
      <c r="CI12" s="27"/>
      <c r="CJ12" s="27"/>
      <c r="CK12" s="27"/>
      <c r="CL12" s="27"/>
      <c r="CM12" s="27"/>
      <c r="CN12" s="51"/>
      <c r="CO12" s="27"/>
      <c r="CP12" s="27"/>
      <c r="CQ12" s="27"/>
      <c r="CR12" s="27"/>
      <c r="CS12" s="51"/>
      <c r="CT12" s="27"/>
      <c r="CU12" s="27"/>
      <c r="CV12" s="27"/>
      <c r="CW12" s="27"/>
      <c r="CX12" s="27"/>
      <c r="CY12" s="27"/>
      <c r="CZ12" s="27"/>
      <c r="DA12" s="27"/>
      <c r="DB12" s="27"/>
      <c r="DC12" s="74">
        <f>(COUNTA(G12:DB12))*3</f>
        <v>24</v>
      </c>
      <c r="DD12" s="48">
        <v>24</v>
      </c>
      <c r="DE12" s="42">
        <f t="shared" si="27"/>
        <v>48</v>
      </c>
      <c r="DF12" s="63" t="s">
        <v>126</v>
      </c>
      <c r="DG12" s="170" t="s">
        <v>138</v>
      </c>
    </row>
    <row r="13" spans="1:111" s="14" customFormat="1" ht="34.5" customHeight="1" x14ac:dyDescent="0.25">
      <c r="A13" s="119">
        <v>4496</v>
      </c>
      <c r="B13" s="26" t="s">
        <v>61</v>
      </c>
      <c r="C13" s="16" t="s">
        <v>62</v>
      </c>
      <c r="D13" s="26">
        <f t="shared" ref="D13:D15" si="28">+D12</f>
        <v>27</v>
      </c>
      <c r="E13" s="26">
        <f>+DE13</f>
        <v>48</v>
      </c>
      <c r="F13" s="187"/>
      <c r="G13" s="28"/>
      <c r="H13" s="28"/>
      <c r="I13" s="28"/>
      <c r="J13" s="28"/>
      <c r="K13" s="28"/>
      <c r="L13" s="28"/>
      <c r="M13" s="28"/>
      <c r="N13" s="28"/>
      <c r="O13" s="28" t="s">
        <v>32</v>
      </c>
      <c r="P13" s="28"/>
      <c r="Q13" s="28"/>
      <c r="R13" s="28"/>
      <c r="S13" s="28"/>
      <c r="T13" s="28"/>
      <c r="U13" s="28"/>
      <c r="V13" s="28"/>
      <c r="W13" s="28"/>
      <c r="X13" s="28"/>
      <c r="Y13" s="379" t="s">
        <v>189</v>
      </c>
      <c r="Z13" s="28"/>
      <c r="AA13" s="189"/>
      <c r="AB13" s="28"/>
      <c r="AC13" s="28"/>
      <c r="AD13" s="28"/>
      <c r="AE13" s="28"/>
      <c r="AF13" s="189"/>
      <c r="AG13" s="28"/>
      <c r="AH13" s="28"/>
      <c r="AI13" s="379" t="s">
        <v>190</v>
      </c>
      <c r="AJ13" s="28"/>
      <c r="AK13" s="190"/>
      <c r="AL13" s="28"/>
      <c r="AM13" s="28"/>
      <c r="AN13" s="28"/>
      <c r="AO13" s="28"/>
      <c r="AP13" s="28"/>
      <c r="AQ13" s="28"/>
      <c r="AR13" s="28"/>
      <c r="AS13" s="51"/>
      <c r="AT13" s="51"/>
      <c r="AU13" s="28"/>
      <c r="AV13" s="28"/>
      <c r="AW13" s="28"/>
      <c r="AX13" s="28"/>
      <c r="AY13" s="28"/>
      <c r="AZ13" s="28"/>
      <c r="BA13" s="28"/>
      <c r="BB13" s="28"/>
      <c r="BC13" s="379" t="s">
        <v>191</v>
      </c>
      <c r="BD13" s="28"/>
      <c r="BE13" s="28"/>
      <c r="BF13" s="28"/>
      <c r="BG13" s="28"/>
      <c r="BH13" s="28"/>
      <c r="BI13" s="28"/>
      <c r="BJ13" s="28"/>
      <c r="BK13" s="28"/>
      <c r="BL13" s="28"/>
      <c r="BM13" s="379" t="s">
        <v>192</v>
      </c>
      <c r="BN13" s="28"/>
      <c r="BO13" s="28"/>
      <c r="BP13" s="28"/>
      <c r="BQ13" s="28"/>
      <c r="BR13" s="28"/>
      <c r="BS13" s="28"/>
      <c r="BT13" s="28"/>
      <c r="BU13" s="28"/>
      <c r="BV13" s="28"/>
      <c r="BW13" s="379" t="s">
        <v>193</v>
      </c>
      <c r="BX13" s="28"/>
      <c r="BY13" s="190"/>
      <c r="BZ13" s="28"/>
      <c r="CA13" s="28"/>
      <c r="CB13" s="28"/>
      <c r="CC13" s="28"/>
      <c r="CD13" s="28"/>
      <c r="CE13" s="28"/>
      <c r="CF13" s="28"/>
      <c r="CG13" s="379" t="s">
        <v>194</v>
      </c>
      <c r="CH13" s="28"/>
      <c r="CI13" s="27"/>
      <c r="CJ13" s="27"/>
      <c r="CK13" s="27"/>
      <c r="CL13" s="27"/>
      <c r="CM13" s="27"/>
      <c r="CN13" s="51"/>
      <c r="CO13" s="27"/>
      <c r="CP13" s="27"/>
      <c r="CQ13" s="27" t="s">
        <v>206</v>
      </c>
      <c r="CR13" s="27"/>
      <c r="CS13" s="51"/>
      <c r="CT13" s="27"/>
      <c r="CU13" s="27"/>
      <c r="CV13" s="27"/>
      <c r="CW13" s="27"/>
      <c r="CX13" s="27"/>
      <c r="CY13" s="27"/>
      <c r="CZ13" s="27"/>
      <c r="DA13" s="27"/>
      <c r="DB13" s="27"/>
      <c r="DC13" s="74">
        <f>(COUNTA(G13:DB13))*3</f>
        <v>24</v>
      </c>
      <c r="DD13" s="48">
        <v>24</v>
      </c>
      <c r="DE13" s="42">
        <f t="shared" si="27"/>
        <v>48</v>
      </c>
      <c r="DF13" s="63" t="s">
        <v>126</v>
      </c>
      <c r="DG13" s="170" t="s">
        <v>144</v>
      </c>
    </row>
    <row r="14" spans="1:111" s="14" customFormat="1" ht="15.75" x14ac:dyDescent="0.25">
      <c r="A14" s="119">
        <v>4496</v>
      </c>
      <c r="B14" s="26" t="s">
        <v>63</v>
      </c>
      <c r="C14" s="23" t="s">
        <v>64</v>
      </c>
      <c r="D14" s="26">
        <f t="shared" si="28"/>
        <v>27</v>
      </c>
      <c r="E14" s="26">
        <f t="shared" si="26"/>
        <v>48</v>
      </c>
      <c r="F14" s="150"/>
      <c r="G14" s="28"/>
      <c r="H14" s="28"/>
      <c r="I14" s="28"/>
      <c r="J14" s="28"/>
      <c r="K14" s="28" t="s">
        <v>32</v>
      </c>
      <c r="L14" s="28"/>
      <c r="M14" s="28"/>
      <c r="N14" s="28"/>
      <c r="O14" s="28"/>
      <c r="P14" s="28"/>
      <c r="Q14" s="28"/>
      <c r="R14" s="189"/>
      <c r="S14" s="189"/>
      <c r="T14" s="199"/>
      <c r="U14" s="379" t="s">
        <v>196</v>
      </c>
      <c r="V14" s="28"/>
      <c r="W14" s="28"/>
      <c r="X14" s="28"/>
      <c r="Y14" s="28"/>
      <c r="Z14" s="28"/>
      <c r="AA14" s="189"/>
      <c r="AB14" s="189"/>
      <c r="AC14" s="189"/>
      <c r="AD14" s="28"/>
      <c r="AE14" s="379" t="s">
        <v>197</v>
      </c>
      <c r="AF14" s="28"/>
      <c r="AG14" s="28"/>
      <c r="AH14" s="28"/>
      <c r="AI14" s="28"/>
      <c r="AJ14" s="28"/>
      <c r="AK14" s="51"/>
      <c r="AL14" s="28"/>
      <c r="AM14" s="28"/>
      <c r="AN14" s="28"/>
      <c r="AO14" s="379" t="s">
        <v>198</v>
      </c>
      <c r="AP14" s="28"/>
      <c r="AQ14" s="28"/>
      <c r="AR14" s="28"/>
      <c r="AS14" s="51"/>
      <c r="AT14" s="51"/>
      <c r="AU14" s="28"/>
      <c r="AV14" s="28"/>
      <c r="AW14" s="28"/>
      <c r="AX14" s="28"/>
      <c r="AY14" s="379" t="s">
        <v>199</v>
      </c>
      <c r="AZ14" s="28"/>
      <c r="BA14" s="28"/>
      <c r="BB14" s="28"/>
      <c r="BC14" s="28"/>
      <c r="BD14" s="28"/>
      <c r="BE14" s="28"/>
      <c r="BF14" s="28"/>
      <c r="BG14" s="28"/>
      <c r="BH14" s="199"/>
      <c r="BI14" s="379" t="s">
        <v>200</v>
      </c>
      <c r="BJ14" s="28"/>
      <c r="BK14" s="189"/>
      <c r="BL14" s="189"/>
      <c r="BM14" s="189"/>
      <c r="BN14" s="28"/>
      <c r="BO14" s="189"/>
      <c r="BP14" s="189"/>
      <c r="BQ14" s="189"/>
      <c r="BR14" s="28"/>
      <c r="BS14" s="379" t="s">
        <v>201</v>
      </c>
      <c r="BT14" s="28"/>
      <c r="BU14" s="201"/>
      <c r="BV14" s="267"/>
      <c r="BW14" s="201"/>
      <c r="BX14" s="28"/>
      <c r="BY14" s="231"/>
      <c r="BZ14" s="201"/>
      <c r="CA14" s="201"/>
      <c r="CB14" s="28"/>
      <c r="CC14" s="28" t="s">
        <v>206</v>
      </c>
      <c r="CD14" s="28"/>
      <c r="CE14" s="28"/>
      <c r="CF14" s="28"/>
      <c r="CG14" s="28"/>
      <c r="CH14" s="28"/>
      <c r="CI14" s="27"/>
      <c r="CJ14" s="27"/>
      <c r="CK14" s="27"/>
      <c r="CL14" s="27"/>
      <c r="CM14" s="27"/>
      <c r="CN14" s="51"/>
      <c r="CO14" s="27"/>
      <c r="CP14" s="27"/>
      <c r="CQ14" s="27"/>
      <c r="CR14" s="27"/>
      <c r="CS14" s="51"/>
      <c r="CT14" s="27"/>
      <c r="CU14" s="27"/>
      <c r="CV14" s="27"/>
      <c r="CW14" s="27"/>
      <c r="CX14" s="27"/>
      <c r="CY14" s="27"/>
      <c r="CZ14" s="27"/>
      <c r="DA14" s="27"/>
      <c r="DB14" s="27"/>
      <c r="DC14" s="74">
        <f>(COUNTA(G14:DB14))*3</f>
        <v>24</v>
      </c>
      <c r="DD14" s="48">
        <v>24</v>
      </c>
      <c r="DE14" s="42">
        <f t="shared" si="27"/>
        <v>48</v>
      </c>
      <c r="DF14" s="63" t="s">
        <v>126</v>
      </c>
      <c r="DG14" s="170" t="s">
        <v>144</v>
      </c>
    </row>
    <row r="15" spans="1:111" s="14" customFormat="1" ht="15.75" x14ac:dyDescent="0.25">
      <c r="A15" s="119">
        <v>4496</v>
      </c>
      <c r="B15" s="26" t="s">
        <v>65</v>
      </c>
      <c r="C15" s="23" t="s">
        <v>66</v>
      </c>
      <c r="D15" s="26">
        <f t="shared" si="28"/>
        <v>27</v>
      </c>
      <c r="E15" s="26">
        <f t="shared" si="26"/>
        <v>48</v>
      </c>
      <c r="F15" s="150"/>
      <c r="G15" s="28"/>
      <c r="H15" s="28"/>
      <c r="I15" s="28"/>
      <c r="J15" s="28"/>
      <c r="K15" s="28"/>
      <c r="L15" s="28"/>
      <c r="M15" s="28"/>
      <c r="N15" s="28"/>
      <c r="O15" s="28"/>
      <c r="P15" s="379" t="s">
        <v>32</v>
      </c>
      <c r="Q15" s="28"/>
      <c r="R15" s="268"/>
      <c r="S15" s="28"/>
      <c r="T15" s="189"/>
      <c r="U15" s="28"/>
      <c r="V15" s="28"/>
      <c r="W15" s="28"/>
      <c r="X15" s="28"/>
      <c r="Y15" s="28"/>
      <c r="Z15" s="379" t="s">
        <v>196</v>
      </c>
      <c r="AA15" s="28"/>
      <c r="AB15" s="28"/>
      <c r="AC15" s="28"/>
      <c r="AD15" s="28"/>
      <c r="AE15" s="28"/>
      <c r="AF15" s="28"/>
      <c r="AG15" s="28"/>
      <c r="AH15" s="28"/>
      <c r="AI15" s="28"/>
      <c r="AJ15" s="379" t="s">
        <v>197</v>
      </c>
      <c r="AK15" s="51"/>
      <c r="AL15" s="28"/>
      <c r="AM15" s="28"/>
      <c r="AN15" s="28"/>
      <c r="AO15" s="28"/>
      <c r="AP15" s="28"/>
      <c r="AQ15" s="28"/>
      <c r="AR15" s="28"/>
      <c r="AS15" s="51"/>
      <c r="AT15" s="51"/>
      <c r="AU15" s="28"/>
      <c r="AV15" s="28"/>
      <c r="AW15" s="28"/>
      <c r="AX15" s="28"/>
      <c r="AY15" s="28"/>
      <c r="AZ15" s="28"/>
      <c r="BA15" s="28"/>
      <c r="BB15" s="28"/>
      <c r="BC15" s="28"/>
      <c r="BD15" s="379" t="s">
        <v>198</v>
      </c>
      <c r="BE15" s="28"/>
      <c r="BF15" s="28"/>
      <c r="BG15" s="28"/>
      <c r="BH15" s="200"/>
      <c r="BI15" s="28"/>
      <c r="BJ15" s="28"/>
      <c r="BK15" s="28"/>
      <c r="BL15" s="28"/>
      <c r="BM15" s="28"/>
      <c r="BN15" s="379" t="s">
        <v>199</v>
      </c>
      <c r="BO15" s="28"/>
      <c r="BP15" s="189"/>
      <c r="BQ15" s="28"/>
      <c r="BR15" s="189"/>
      <c r="BS15" s="28"/>
      <c r="BT15" s="28"/>
      <c r="BU15" s="28"/>
      <c r="BV15" s="28"/>
      <c r="BW15" s="28"/>
      <c r="BX15" s="379" t="s">
        <v>200</v>
      </c>
      <c r="BY15" s="51"/>
      <c r="BZ15" s="201"/>
      <c r="CA15" s="269"/>
      <c r="CB15" s="201"/>
      <c r="CC15" s="199"/>
      <c r="CD15" s="28"/>
      <c r="CE15" s="28"/>
      <c r="CF15" s="28"/>
      <c r="CG15" s="28"/>
      <c r="CH15" s="379" t="s">
        <v>201</v>
      </c>
      <c r="CI15" s="202"/>
      <c r="CJ15" s="202"/>
      <c r="CK15" s="202"/>
      <c r="CL15" s="202"/>
      <c r="CM15" s="202"/>
      <c r="CN15" s="231"/>
      <c r="CO15" s="202"/>
      <c r="CP15" s="202"/>
      <c r="CQ15" s="202"/>
      <c r="CR15" s="27" t="s">
        <v>206</v>
      </c>
      <c r="CS15" s="231"/>
      <c r="CT15" s="202"/>
      <c r="CU15" s="202"/>
      <c r="CV15" s="202"/>
      <c r="CW15" s="202"/>
      <c r="CX15" s="202"/>
      <c r="CY15" s="202"/>
      <c r="CZ15" s="202"/>
      <c r="DA15" s="202"/>
      <c r="DB15" s="202"/>
      <c r="DC15" s="74">
        <f>(COUNTA(G15:DB15))*3</f>
        <v>24</v>
      </c>
      <c r="DD15" s="48">
        <v>24</v>
      </c>
      <c r="DE15" s="42">
        <f t="shared" si="27"/>
        <v>48</v>
      </c>
      <c r="DF15" s="63" t="s">
        <v>126</v>
      </c>
      <c r="DG15" s="170" t="s">
        <v>138</v>
      </c>
    </row>
    <row r="16" spans="1:111" ht="16.5" thickBot="1" x14ac:dyDescent="0.3">
      <c r="A16" s="122">
        <v>4496</v>
      </c>
      <c r="B16" s="44" t="s">
        <v>67</v>
      </c>
      <c r="C16" s="43" t="s">
        <v>68</v>
      </c>
      <c r="D16" s="44">
        <f>+D15</f>
        <v>27</v>
      </c>
      <c r="E16" s="44">
        <f>+DE16</f>
        <v>38</v>
      </c>
      <c r="F16" s="271"/>
      <c r="G16" s="28"/>
      <c r="H16" s="28"/>
      <c r="I16" s="28"/>
      <c r="J16" s="28" t="s">
        <v>32</v>
      </c>
      <c r="K16" s="28"/>
      <c r="L16" s="28"/>
      <c r="M16" s="28"/>
      <c r="N16" s="28"/>
      <c r="O16" s="28"/>
      <c r="P16" s="28"/>
      <c r="Q16" s="28"/>
      <c r="R16" s="28"/>
      <c r="S16" s="28"/>
      <c r="T16" s="379" t="s">
        <v>196</v>
      </c>
      <c r="U16" s="28"/>
      <c r="V16" s="28"/>
      <c r="W16" s="28"/>
      <c r="X16" s="28"/>
      <c r="Y16" s="28"/>
      <c r="Z16" s="28"/>
      <c r="AA16" s="189"/>
      <c r="AB16" s="189"/>
      <c r="AC16" s="28"/>
      <c r="AD16" s="379" t="s">
        <v>197</v>
      </c>
      <c r="AE16" s="28"/>
      <c r="AF16" s="28"/>
      <c r="AG16" s="189"/>
      <c r="AH16" s="28"/>
      <c r="AI16" s="28"/>
      <c r="AJ16" s="28"/>
      <c r="AK16" s="190"/>
      <c r="AL16" s="189"/>
      <c r="AM16" s="28"/>
      <c r="AN16" s="379" t="s">
        <v>198</v>
      </c>
      <c r="AO16" s="28"/>
      <c r="AP16" s="28"/>
      <c r="AQ16" s="28"/>
      <c r="AR16" s="28"/>
      <c r="AS16" s="51"/>
      <c r="AT16" s="51"/>
      <c r="AU16" s="28"/>
      <c r="AV16" s="28"/>
      <c r="AW16" s="28"/>
      <c r="AX16" s="379" t="s">
        <v>199</v>
      </c>
      <c r="AY16" s="28"/>
      <c r="AZ16" s="28"/>
      <c r="BA16" s="28"/>
      <c r="BB16" s="28"/>
      <c r="BC16" s="28"/>
      <c r="BD16" s="28"/>
      <c r="BE16" s="28"/>
      <c r="BF16" s="28"/>
      <c r="BG16" s="28"/>
      <c r="BH16" s="379" t="s">
        <v>200</v>
      </c>
      <c r="BI16" s="28"/>
      <c r="BJ16" s="28"/>
      <c r="BK16" s="28"/>
      <c r="BL16" s="28"/>
      <c r="BM16" s="28"/>
      <c r="BN16" s="28"/>
      <c r="BO16" s="28"/>
      <c r="BP16" s="28"/>
      <c r="BQ16" s="28"/>
      <c r="BR16" s="379" t="s">
        <v>201</v>
      </c>
      <c r="BS16" s="28"/>
      <c r="BT16" s="28"/>
      <c r="BU16" s="28"/>
      <c r="BV16" s="28"/>
      <c r="BW16" s="28"/>
      <c r="BX16" s="28"/>
      <c r="BY16" s="190"/>
      <c r="BZ16" s="189"/>
      <c r="CA16" s="28"/>
      <c r="CB16" s="379" t="s">
        <v>206</v>
      </c>
      <c r="CC16" s="199"/>
      <c r="CD16" s="28"/>
      <c r="CE16" s="189"/>
      <c r="CF16" s="28"/>
      <c r="CG16" s="28"/>
      <c r="CH16" s="28"/>
      <c r="CI16" s="27"/>
      <c r="CJ16" s="27"/>
      <c r="CK16" s="27"/>
      <c r="CL16" s="27"/>
      <c r="CM16" s="27"/>
      <c r="CN16" s="51"/>
      <c r="CO16" s="27"/>
      <c r="CP16" s="27"/>
      <c r="CQ16" s="27"/>
      <c r="CR16" s="27"/>
      <c r="CS16" s="51"/>
      <c r="CT16" s="27"/>
      <c r="CU16" s="27"/>
      <c r="CV16" s="27"/>
      <c r="CW16" s="27"/>
      <c r="CX16" s="27"/>
      <c r="CY16" s="27"/>
      <c r="CZ16" s="27"/>
      <c r="DA16" s="27"/>
      <c r="DB16" s="27"/>
      <c r="DC16" s="74">
        <f>(COUNTA(G16:DB16))*2</f>
        <v>16</v>
      </c>
      <c r="DD16" s="49">
        <v>22</v>
      </c>
      <c r="DE16" s="46">
        <f t="shared" si="27"/>
        <v>38</v>
      </c>
      <c r="DF16" s="75" t="s">
        <v>127</v>
      </c>
      <c r="DG16" s="170" t="s">
        <v>139</v>
      </c>
    </row>
    <row r="17" spans="1:111" ht="15.75" x14ac:dyDescent="0.25">
      <c r="A17" s="141">
        <v>5496</v>
      </c>
      <c r="B17" s="59" t="s">
        <v>69</v>
      </c>
      <c r="C17" s="57" t="s">
        <v>70</v>
      </c>
      <c r="D17" s="59">
        <v>30</v>
      </c>
      <c r="E17" s="59">
        <f t="shared" si="26"/>
        <v>48</v>
      </c>
      <c r="F17" s="272"/>
      <c r="G17" s="28"/>
      <c r="H17" s="28"/>
      <c r="I17" s="28"/>
      <c r="J17" s="28"/>
      <c r="K17" s="28"/>
      <c r="L17" s="28"/>
      <c r="M17" s="28"/>
      <c r="N17" s="28" t="s">
        <v>32</v>
      </c>
      <c r="O17" s="379"/>
      <c r="P17" s="379"/>
      <c r="Q17" s="379"/>
      <c r="R17" s="379"/>
      <c r="S17" s="379"/>
      <c r="T17" s="379"/>
      <c r="U17" s="379"/>
      <c r="V17" s="379"/>
      <c r="W17" s="379"/>
      <c r="X17" s="379" t="s">
        <v>189</v>
      </c>
      <c r="Y17" s="379"/>
      <c r="Z17" s="189"/>
      <c r="AA17" s="379"/>
      <c r="AB17" s="189"/>
      <c r="AC17" s="379"/>
      <c r="AD17" s="379"/>
      <c r="AE17" s="379"/>
      <c r="AF17" s="379"/>
      <c r="AG17" s="379"/>
      <c r="AH17" s="379" t="s">
        <v>190</v>
      </c>
      <c r="AI17" s="379"/>
      <c r="AJ17" s="379"/>
      <c r="AK17" s="51"/>
      <c r="AL17" s="379"/>
      <c r="AM17" s="379"/>
      <c r="AN17" s="379"/>
      <c r="AO17" s="379"/>
      <c r="AP17" s="379"/>
      <c r="AQ17" s="379"/>
      <c r="AR17" s="379"/>
      <c r="AS17" s="51"/>
      <c r="AT17" s="51"/>
      <c r="AU17" s="379"/>
      <c r="AV17" s="379"/>
      <c r="AW17" s="379"/>
      <c r="AX17" s="379"/>
      <c r="AY17" s="379"/>
      <c r="AZ17" s="379"/>
      <c r="BA17" s="379"/>
      <c r="BB17" s="379" t="s">
        <v>191</v>
      </c>
      <c r="BC17" s="379"/>
      <c r="BD17" s="379"/>
      <c r="BE17" s="379"/>
      <c r="BF17" s="379"/>
      <c r="BG17" s="379"/>
      <c r="BH17" s="379"/>
      <c r="BI17" s="379"/>
      <c r="BJ17" s="379"/>
      <c r="BK17" s="379"/>
      <c r="BL17" s="379" t="s">
        <v>192</v>
      </c>
      <c r="BM17" s="379"/>
      <c r="BN17" s="379"/>
      <c r="BO17" s="379"/>
      <c r="BP17" s="189"/>
      <c r="BQ17" s="379"/>
      <c r="BR17" s="379"/>
      <c r="BS17" s="379"/>
      <c r="BT17" s="201"/>
      <c r="BU17" s="379"/>
      <c r="BV17" s="379" t="s">
        <v>193</v>
      </c>
      <c r="BW17" s="379"/>
      <c r="BX17" s="201"/>
      <c r="BY17" s="51"/>
      <c r="BZ17" s="201"/>
      <c r="CA17" s="379"/>
      <c r="CB17" s="379"/>
      <c r="CC17" s="379"/>
      <c r="CD17" s="201"/>
      <c r="CE17" s="379"/>
      <c r="CF17" s="379" t="s">
        <v>194</v>
      </c>
      <c r="CG17" s="379"/>
      <c r="CH17" s="201"/>
      <c r="CI17" s="202"/>
      <c r="CJ17" s="202"/>
      <c r="CK17" s="202"/>
      <c r="CL17" s="202"/>
      <c r="CM17" s="202"/>
      <c r="CN17" s="231"/>
      <c r="CO17" s="202"/>
      <c r="CP17" s="379" t="s">
        <v>206</v>
      </c>
      <c r="CQ17" s="28"/>
      <c r="CR17" s="28"/>
      <c r="CS17" s="51"/>
      <c r="CT17" s="28"/>
      <c r="CU17" s="28"/>
      <c r="CV17" s="28"/>
      <c r="CW17" s="28"/>
      <c r="CX17" s="28"/>
      <c r="CY17" s="28"/>
      <c r="CZ17" s="28"/>
      <c r="DA17" s="28"/>
      <c r="DB17" s="28"/>
      <c r="DC17" s="281">
        <f>(COUNTA(G17:DB17))*3</f>
        <v>24</v>
      </c>
      <c r="DD17" s="47">
        <v>24</v>
      </c>
      <c r="DE17" s="41">
        <f t="shared" si="27"/>
        <v>48</v>
      </c>
      <c r="DF17" s="62" t="s">
        <v>126</v>
      </c>
      <c r="DG17" s="170" t="s">
        <v>138</v>
      </c>
    </row>
    <row r="18" spans="1:111" ht="15.75" x14ac:dyDescent="0.25">
      <c r="A18" s="119">
        <v>5496</v>
      </c>
      <c r="B18" s="26" t="s">
        <v>77</v>
      </c>
      <c r="C18" s="23" t="s">
        <v>78</v>
      </c>
      <c r="D18" s="26">
        <f t="shared" ref="D18:D22" si="29">+D17</f>
        <v>30</v>
      </c>
      <c r="E18" s="26">
        <f>+DE18</f>
        <v>48</v>
      </c>
      <c r="F18" s="273"/>
      <c r="G18" s="28"/>
      <c r="H18" s="28"/>
      <c r="I18" s="28" t="s">
        <v>32</v>
      </c>
      <c r="J18" s="379"/>
      <c r="K18" s="379"/>
      <c r="L18" s="379"/>
      <c r="M18" s="379"/>
      <c r="N18" s="379"/>
      <c r="O18" s="379"/>
      <c r="P18" s="379"/>
      <c r="Q18" s="379"/>
      <c r="R18" s="379"/>
      <c r="S18" s="379" t="s">
        <v>189</v>
      </c>
      <c r="T18" s="28"/>
      <c r="U18" s="28"/>
      <c r="V18" s="28"/>
      <c r="W18" s="28"/>
      <c r="X18" s="28"/>
      <c r="Y18" s="28"/>
      <c r="Z18" s="28"/>
      <c r="AA18" s="28"/>
      <c r="AB18" s="28"/>
      <c r="AC18" s="379" t="s">
        <v>190</v>
      </c>
      <c r="AD18" s="28"/>
      <c r="AE18" s="28"/>
      <c r="AF18" s="28"/>
      <c r="AG18" s="28"/>
      <c r="AH18" s="28"/>
      <c r="AI18" s="28"/>
      <c r="AJ18" s="28"/>
      <c r="AK18" s="51"/>
      <c r="AL18" s="28"/>
      <c r="AM18" s="379" t="s">
        <v>191</v>
      </c>
      <c r="AN18" s="28"/>
      <c r="AO18" s="28"/>
      <c r="AP18" s="28"/>
      <c r="AQ18" s="28"/>
      <c r="AR18" s="28"/>
      <c r="AS18" s="51"/>
      <c r="AT18" s="51"/>
      <c r="AU18" s="28"/>
      <c r="AV18" s="28"/>
      <c r="AW18" s="379" t="s">
        <v>192</v>
      </c>
      <c r="AX18" s="28"/>
      <c r="AY18" s="28"/>
      <c r="AZ18" s="28"/>
      <c r="BA18" s="28"/>
      <c r="BB18" s="28"/>
      <c r="BC18" s="28"/>
      <c r="BD18" s="28"/>
      <c r="BE18" s="200"/>
      <c r="BF18" s="28"/>
      <c r="BG18" s="379" t="s">
        <v>193</v>
      </c>
      <c r="BH18" s="28"/>
      <c r="BI18" s="28"/>
      <c r="BJ18" s="28"/>
      <c r="BK18" s="28"/>
      <c r="BL18" s="28"/>
      <c r="BM18" s="28"/>
      <c r="BN18" s="28"/>
      <c r="BO18" s="28"/>
      <c r="BP18" s="28"/>
      <c r="BQ18" s="379" t="s">
        <v>194</v>
      </c>
      <c r="BR18" s="28"/>
      <c r="BS18" s="28"/>
      <c r="BT18" s="28"/>
      <c r="BU18" s="28"/>
      <c r="BV18" s="28"/>
      <c r="BW18" s="28"/>
      <c r="BX18" s="28"/>
      <c r="BY18" s="51"/>
      <c r="BZ18" s="28"/>
      <c r="CA18" s="28" t="s">
        <v>206</v>
      </c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51"/>
      <c r="CO18" s="28"/>
      <c r="CP18" s="28"/>
      <c r="CQ18" s="28"/>
      <c r="CR18" s="28"/>
      <c r="CS18" s="51"/>
      <c r="CT18" s="28"/>
      <c r="CU18" s="28"/>
      <c r="CV18" s="28"/>
      <c r="CW18" s="28"/>
      <c r="CX18" s="28"/>
      <c r="CY18" s="28"/>
      <c r="CZ18" s="28"/>
      <c r="DA18" s="28"/>
      <c r="DB18" s="28"/>
      <c r="DC18" s="74">
        <f>(COUNTA(G18:CH18))*3</f>
        <v>24</v>
      </c>
      <c r="DD18" s="48">
        <v>24</v>
      </c>
      <c r="DE18" s="42">
        <f t="shared" si="27"/>
        <v>48</v>
      </c>
      <c r="DF18" s="63" t="s">
        <v>126</v>
      </c>
      <c r="DG18" s="170" t="s">
        <v>140</v>
      </c>
    </row>
    <row r="19" spans="1:111" ht="30" x14ac:dyDescent="0.25">
      <c r="A19" s="119">
        <v>5496</v>
      </c>
      <c r="B19" s="26" t="s">
        <v>73</v>
      </c>
      <c r="C19" s="16" t="s">
        <v>74</v>
      </c>
      <c r="D19" s="26">
        <f t="shared" si="29"/>
        <v>30</v>
      </c>
      <c r="E19" s="26">
        <f t="shared" si="26"/>
        <v>48</v>
      </c>
      <c r="F19" s="150"/>
      <c r="G19" s="28"/>
      <c r="H19" s="28"/>
      <c r="I19" s="28"/>
      <c r="J19" s="28"/>
      <c r="K19" s="28"/>
      <c r="L19" s="28"/>
      <c r="M19" s="28"/>
      <c r="N19" s="28"/>
      <c r="O19" s="28" t="s">
        <v>32</v>
      </c>
      <c r="P19" s="28"/>
      <c r="Q19" s="199"/>
      <c r="R19" s="28"/>
      <c r="S19" s="28"/>
      <c r="T19" s="28"/>
      <c r="U19" s="28"/>
      <c r="V19" s="28"/>
      <c r="W19" s="28"/>
      <c r="X19" s="28"/>
      <c r="Y19" s="28" t="s">
        <v>189</v>
      </c>
      <c r="Z19" s="28"/>
      <c r="AA19" s="28"/>
      <c r="AB19" s="28"/>
      <c r="AC19" s="28"/>
      <c r="AD19" s="28"/>
      <c r="AE19" s="28"/>
      <c r="AF19" s="28"/>
      <c r="AG19" s="28"/>
      <c r="AH19" s="28"/>
      <c r="AI19" s="379" t="s">
        <v>190</v>
      </c>
      <c r="AJ19" s="28"/>
      <c r="AK19" s="51"/>
      <c r="AL19" s="28"/>
      <c r="AM19" s="28"/>
      <c r="AN19" s="28"/>
      <c r="AO19" s="28"/>
      <c r="AP19" s="28"/>
      <c r="AQ19" s="28"/>
      <c r="AR19" s="28"/>
      <c r="AS19" s="51"/>
      <c r="AT19" s="51"/>
      <c r="AU19" s="28"/>
      <c r="AV19" s="28"/>
      <c r="AW19" s="28"/>
      <c r="AX19" s="28"/>
      <c r="AY19" s="28"/>
      <c r="AZ19" s="28"/>
      <c r="BA19" s="28"/>
      <c r="BB19" s="28"/>
      <c r="BC19" s="379" t="s">
        <v>191</v>
      </c>
      <c r="BD19" s="28"/>
      <c r="BE19" s="199"/>
      <c r="BF19" s="28"/>
      <c r="BG19" s="28"/>
      <c r="BH19" s="28"/>
      <c r="BI19" s="28"/>
      <c r="BJ19" s="28"/>
      <c r="BK19" s="28"/>
      <c r="BL19" s="28"/>
      <c r="BM19" s="28" t="s">
        <v>199</v>
      </c>
      <c r="BN19" s="28"/>
      <c r="BO19" s="28"/>
      <c r="BP19" s="28"/>
      <c r="BQ19" s="28"/>
      <c r="BR19" s="28"/>
      <c r="BS19" s="28"/>
      <c r="BT19" s="28"/>
      <c r="BU19" s="28"/>
      <c r="BV19" s="28"/>
      <c r="BW19" s="28" t="s">
        <v>200</v>
      </c>
      <c r="BX19" s="28"/>
      <c r="BY19" s="51"/>
      <c r="BZ19" s="28"/>
      <c r="CA19" s="28"/>
      <c r="CB19" s="28"/>
      <c r="CC19" s="28"/>
      <c r="CD19" s="28"/>
      <c r="CE19" s="28"/>
      <c r="CF19" s="28"/>
      <c r="CG19" s="28" t="s">
        <v>201</v>
      </c>
      <c r="CH19" s="28"/>
      <c r="CI19" s="28"/>
      <c r="CJ19" s="28"/>
      <c r="CK19" s="28"/>
      <c r="CL19" s="28"/>
      <c r="CM19" s="28"/>
      <c r="CN19" s="51"/>
      <c r="CO19" s="28"/>
      <c r="CP19" s="28"/>
      <c r="CQ19" s="28" t="s">
        <v>206</v>
      </c>
      <c r="CR19" s="28"/>
      <c r="CS19" s="51"/>
      <c r="CT19" s="28"/>
      <c r="CU19" s="28"/>
      <c r="CV19" s="28"/>
      <c r="CW19" s="28"/>
      <c r="CX19" s="28"/>
      <c r="CY19" s="28"/>
      <c r="CZ19" s="28"/>
      <c r="DA19" s="28"/>
      <c r="DB19" s="28"/>
      <c r="DC19" s="74">
        <f>(COUNTA(G19:DB19))*3</f>
        <v>24</v>
      </c>
      <c r="DD19" s="48">
        <v>24</v>
      </c>
      <c r="DE19" s="42">
        <f t="shared" si="27"/>
        <v>48</v>
      </c>
      <c r="DF19" s="63" t="s">
        <v>126</v>
      </c>
      <c r="DG19" s="170" t="s">
        <v>138</v>
      </c>
    </row>
    <row r="20" spans="1:111" ht="15.75" x14ac:dyDescent="0.25">
      <c r="A20" s="119">
        <v>5496</v>
      </c>
      <c r="B20" s="53" t="s">
        <v>79</v>
      </c>
      <c r="C20" s="436" t="s">
        <v>80</v>
      </c>
      <c r="D20" s="26">
        <f t="shared" si="29"/>
        <v>30</v>
      </c>
      <c r="E20" s="26">
        <f t="shared" si="26"/>
        <v>38</v>
      </c>
      <c r="F20" s="150"/>
      <c r="G20" s="28"/>
      <c r="H20" s="28"/>
      <c r="I20" s="28"/>
      <c r="J20" s="28"/>
      <c r="K20" s="28" t="s">
        <v>32</v>
      </c>
      <c r="L20" s="28"/>
      <c r="M20" s="28"/>
      <c r="N20" s="28"/>
      <c r="O20" s="28"/>
      <c r="P20" s="28"/>
      <c r="Q20" s="28"/>
      <c r="R20" s="28"/>
      <c r="S20" s="28"/>
      <c r="T20" s="28"/>
      <c r="U20" s="28" t="s">
        <v>196</v>
      </c>
      <c r="V20" s="28"/>
      <c r="W20" s="28"/>
      <c r="X20" s="28"/>
      <c r="Y20" s="28"/>
      <c r="Z20" s="28"/>
      <c r="AA20" s="28"/>
      <c r="AB20" s="28"/>
      <c r="AC20" s="28"/>
      <c r="AD20" s="28"/>
      <c r="AE20" s="28" t="s">
        <v>197</v>
      </c>
      <c r="AF20" s="28"/>
      <c r="AG20" s="28"/>
      <c r="AH20" s="28"/>
      <c r="AI20" s="28"/>
      <c r="AJ20" s="28"/>
      <c r="AK20" s="51"/>
      <c r="AL20" s="28"/>
      <c r="AM20" s="28"/>
      <c r="AN20" s="28"/>
      <c r="AO20" s="28" t="s">
        <v>198</v>
      </c>
      <c r="AP20" s="28"/>
      <c r="AQ20" s="28"/>
      <c r="AR20" s="28"/>
      <c r="AS20" s="51"/>
      <c r="AT20" s="51"/>
      <c r="AU20" s="28"/>
      <c r="AV20" s="28"/>
      <c r="AW20" s="28"/>
      <c r="AX20" s="28"/>
      <c r="AY20" s="28" t="s">
        <v>199</v>
      </c>
      <c r="AZ20" s="28"/>
      <c r="BA20" s="28"/>
      <c r="BB20" s="28"/>
      <c r="BC20" s="28"/>
      <c r="BD20" s="28"/>
      <c r="BE20" s="200"/>
      <c r="BF20" s="28"/>
      <c r="BG20" s="28"/>
      <c r="BH20" s="28"/>
      <c r="BI20" s="28" t="s">
        <v>200</v>
      </c>
      <c r="BJ20" s="28"/>
      <c r="BK20" s="28"/>
      <c r="BL20" s="28"/>
      <c r="BM20" s="28"/>
      <c r="BN20" s="28"/>
      <c r="BO20" s="28"/>
      <c r="BP20" s="28"/>
      <c r="BQ20" s="28"/>
      <c r="BR20" s="28"/>
      <c r="BS20" s="28" t="s">
        <v>201</v>
      </c>
      <c r="BT20" s="28"/>
      <c r="BU20" s="28"/>
      <c r="BV20" s="28"/>
      <c r="BW20" s="28"/>
      <c r="BX20" s="199"/>
      <c r="BY20" s="51"/>
      <c r="BZ20" s="199"/>
      <c r="CA20" s="28"/>
      <c r="CB20" s="28"/>
      <c r="CC20" s="28" t="s">
        <v>206</v>
      </c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51"/>
      <c r="CO20" s="28"/>
      <c r="CP20" s="28"/>
      <c r="CQ20" s="28"/>
      <c r="CR20" s="28"/>
      <c r="CS20" s="51"/>
      <c r="CT20" s="28"/>
      <c r="CU20" s="28"/>
      <c r="CV20" s="28"/>
      <c r="CW20" s="28"/>
      <c r="CX20" s="28"/>
      <c r="CY20" s="28"/>
      <c r="CZ20" s="28"/>
      <c r="DA20" s="28"/>
      <c r="DB20" s="28"/>
      <c r="DC20" s="74">
        <f>(COUNTA(G20:CH20))*2</f>
        <v>16</v>
      </c>
      <c r="DD20" s="48">
        <v>22</v>
      </c>
      <c r="DE20" s="42">
        <f t="shared" si="27"/>
        <v>38</v>
      </c>
      <c r="DF20" s="437" t="s">
        <v>127</v>
      </c>
      <c r="DG20" s="170" t="s">
        <v>138</v>
      </c>
    </row>
    <row r="21" spans="1:111" ht="30" x14ac:dyDescent="0.25">
      <c r="A21" s="119">
        <v>5496</v>
      </c>
      <c r="B21" s="26" t="s">
        <v>71</v>
      </c>
      <c r="C21" s="16" t="s">
        <v>72</v>
      </c>
      <c r="D21" s="26">
        <f t="shared" si="29"/>
        <v>30</v>
      </c>
      <c r="E21" s="26">
        <f>+DE21</f>
        <v>48</v>
      </c>
      <c r="F21" s="150"/>
      <c r="G21" s="28"/>
      <c r="H21" s="28"/>
      <c r="I21" s="28"/>
      <c r="J21" s="28"/>
      <c r="K21" s="28"/>
      <c r="L21" s="28"/>
      <c r="M21" s="28"/>
      <c r="N21" s="28"/>
      <c r="O21" s="28"/>
      <c r="P21" s="28" t="s">
        <v>32</v>
      </c>
      <c r="Q21" s="28"/>
      <c r="R21" s="28"/>
      <c r="S21" s="28"/>
      <c r="T21" s="28"/>
      <c r="U21" s="28"/>
      <c r="V21" s="28"/>
      <c r="W21" s="28"/>
      <c r="X21" s="28"/>
      <c r="Y21" s="28"/>
      <c r="Z21" s="28" t="s">
        <v>196</v>
      </c>
      <c r="AA21" s="28"/>
      <c r="AB21" s="28"/>
      <c r="AC21" s="28"/>
      <c r="AD21" s="28"/>
      <c r="AE21" s="28"/>
      <c r="AF21" s="28"/>
      <c r="AG21" s="28"/>
      <c r="AH21" s="28"/>
      <c r="AI21" s="28"/>
      <c r="AJ21" s="379" t="s">
        <v>197</v>
      </c>
      <c r="AK21" s="51"/>
      <c r="AL21" s="28"/>
      <c r="AM21" s="28"/>
      <c r="AN21" s="28"/>
      <c r="AO21" s="28"/>
      <c r="AP21" s="28"/>
      <c r="AQ21" s="28"/>
      <c r="AR21" s="28"/>
      <c r="AS21" s="51"/>
      <c r="AT21" s="51"/>
      <c r="AU21" s="28"/>
      <c r="AV21" s="28"/>
      <c r="AW21" s="28"/>
      <c r="AX21" s="28"/>
      <c r="AY21" s="28"/>
      <c r="AZ21" s="28"/>
      <c r="BA21" s="28"/>
      <c r="BB21" s="28"/>
      <c r="BC21" s="28"/>
      <c r="BD21" s="379" t="s">
        <v>198</v>
      </c>
      <c r="BE21" s="200"/>
      <c r="BF21" s="28"/>
      <c r="BG21" s="28"/>
      <c r="BH21" s="28"/>
      <c r="BI21" s="28"/>
      <c r="BJ21" s="28"/>
      <c r="BK21" s="28"/>
      <c r="BL21" s="28"/>
      <c r="BM21" s="28"/>
      <c r="BN21" s="379" t="s">
        <v>199</v>
      </c>
      <c r="BO21" s="28"/>
      <c r="BP21" s="28"/>
      <c r="BQ21" s="28"/>
      <c r="BR21" s="28"/>
      <c r="BS21" s="28"/>
      <c r="BT21" s="28"/>
      <c r="BU21" s="28"/>
      <c r="BV21" s="28"/>
      <c r="BW21" s="28"/>
      <c r="BX21" s="379" t="s">
        <v>200</v>
      </c>
      <c r="BY21" s="51"/>
      <c r="BZ21" s="199"/>
      <c r="CA21" s="28"/>
      <c r="CB21" s="28"/>
      <c r="CC21" s="28"/>
      <c r="CD21" s="28"/>
      <c r="CE21" s="28"/>
      <c r="CF21" s="28"/>
      <c r="CG21" s="28"/>
      <c r="CH21" s="379" t="s">
        <v>201</v>
      </c>
      <c r="CI21" s="28"/>
      <c r="CJ21" s="28"/>
      <c r="CK21" s="28"/>
      <c r="CL21" s="28"/>
      <c r="CM21" s="28"/>
      <c r="CN21" s="51"/>
      <c r="CO21" s="28"/>
      <c r="CP21" s="28"/>
      <c r="CQ21" s="28"/>
      <c r="CR21" s="28" t="s">
        <v>206</v>
      </c>
      <c r="CS21" s="51"/>
      <c r="CT21" s="28"/>
      <c r="CU21" s="28"/>
      <c r="CV21" s="28"/>
      <c r="CW21" s="28"/>
      <c r="CX21" s="28"/>
      <c r="CY21" s="28"/>
      <c r="CZ21" s="28"/>
      <c r="DA21" s="28"/>
      <c r="DB21" s="28"/>
      <c r="DC21" s="74">
        <f t="shared" ref="DC21:DC27" si="30">(COUNTA(G21:DB21))*3</f>
        <v>24</v>
      </c>
      <c r="DD21" s="48">
        <v>24</v>
      </c>
      <c r="DE21" s="42">
        <f t="shared" si="27"/>
        <v>48</v>
      </c>
      <c r="DF21" s="63" t="s">
        <v>126</v>
      </c>
      <c r="DG21" s="170" t="s">
        <v>138</v>
      </c>
    </row>
    <row r="22" spans="1:111" ht="27.75" customHeight="1" thickBot="1" x14ac:dyDescent="0.3">
      <c r="A22" s="121">
        <v>5496</v>
      </c>
      <c r="B22" s="26" t="s">
        <v>75</v>
      </c>
      <c r="C22" s="23" t="s">
        <v>76</v>
      </c>
      <c r="D22" s="26">
        <f t="shared" si="29"/>
        <v>30</v>
      </c>
      <c r="E22" s="53">
        <f>+DE22</f>
        <v>48</v>
      </c>
      <c r="F22" s="150"/>
      <c r="G22" s="28"/>
      <c r="H22" s="28"/>
      <c r="I22" s="28"/>
      <c r="J22" s="28" t="s">
        <v>32</v>
      </c>
      <c r="K22" s="379"/>
      <c r="L22" s="379"/>
      <c r="M22" s="379"/>
      <c r="N22" s="379"/>
      <c r="O22" s="379"/>
      <c r="P22" s="379"/>
      <c r="Q22" s="379"/>
      <c r="R22" s="379"/>
      <c r="S22" s="379"/>
      <c r="T22" s="379" t="s">
        <v>196</v>
      </c>
      <c r="U22" s="379"/>
      <c r="V22" s="379"/>
      <c r="W22" s="379"/>
      <c r="X22" s="379"/>
      <c r="Y22" s="379"/>
      <c r="Z22" s="379"/>
      <c r="AA22" s="189"/>
      <c r="AB22" s="189"/>
      <c r="AC22" s="379"/>
      <c r="AD22" s="379" t="s">
        <v>197</v>
      </c>
      <c r="AE22" s="379"/>
      <c r="AF22" s="379"/>
      <c r="AG22" s="189"/>
      <c r="AH22" s="379"/>
      <c r="AI22" s="379"/>
      <c r="AJ22" s="379"/>
      <c r="AK22" s="190"/>
      <c r="AL22" s="189"/>
      <c r="AM22" s="379"/>
      <c r="AN22" s="379" t="s">
        <v>198</v>
      </c>
      <c r="AO22" s="379"/>
      <c r="AP22" s="379"/>
      <c r="AQ22" s="379"/>
      <c r="AR22" s="379"/>
      <c r="AS22" s="51"/>
      <c r="AT22" s="51"/>
      <c r="AU22" s="379"/>
      <c r="AV22" s="379"/>
      <c r="AW22" s="379"/>
      <c r="AX22" s="379" t="s">
        <v>199</v>
      </c>
      <c r="AY22" s="379"/>
      <c r="AZ22" s="379"/>
      <c r="BA22" s="379"/>
      <c r="BB22" s="379"/>
      <c r="BC22" s="379"/>
      <c r="BD22" s="379"/>
      <c r="BE22" s="379"/>
      <c r="BF22" s="379"/>
      <c r="BG22" s="379"/>
      <c r="BH22" s="379" t="s">
        <v>200</v>
      </c>
      <c r="BI22" s="379"/>
      <c r="BJ22" s="379"/>
      <c r="BK22" s="379"/>
      <c r="BL22" s="379"/>
      <c r="BM22" s="379"/>
      <c r="BN22" s="379"/>
      <c r="BO22" s="379"/>
      <c r="BP22" s="379"/>
      <c r="BQ22" s="379"/>
      <c r="BR22" s="379" t="s">
        <v>201</v>
      </c>
      <c r="BS22" s="379"/>
      <c r="BT22" s="379"/>
      <c r="BU22" s="379"/>
      <c r="BV22" s="379"/>
      <c r="BW22" s="379"/>
      <c r="BX22" s="379"/>
      <c r="BY22" s="190"/>
      <c r="BZ22" s="189"/>
      <c r="CA22" s="379"/>
      <c r="CB22" s="379" t="s">
        <v>206</v>
      </c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51"/>
      <c r="CO22" s="28"/>
      <c r="CP22" s="28"/>
      <c r="CQ22" s="28"/>
      <c r="CR22" s="28"/>
      <c r="CS22" s="51"/>
      <c r="CT22" s="28"/>
      <c r="CU22" s="28"/>
      <c r="CV22" s="28"/>
      <c r="CW22" s="28"/>
      <c r="CX22" s="28"/>
      <c r="CY22" s="28"/>
      <c r="CZ22" s="28"/>
      <c r="DA22" s="28"/>
      <c r="DB22" s="28"/>
      <c r="DC22" s="282">
        <f t="shared" si="30"/>
        <v>24</v>
      </c>
      <c r="DD22" s="49">
        <v>24</v>
      </c>
      <c r="DE22" s="46">
        <f t="shared" si="27"/>
        <v>48</v>
      </c>
      <c r="DF22" s="438" t="s">
        <v>126</v>
      </c>
      <c r="DG22" s="170" t="s">
        <v>138</v>
      </c>
    </row>
    <row r="23" spans="1:111" ht="15.75" x14ac:dyDescent="0.25">
      <c r="A23" s="117">
        <v>6496</v>
      </c>
      <c r="B23" s="36" t="s">
        <v>81</v>
      </c>
      <c r="C23" s="34" t="s">
        <v>82</v>
      </c>
      <c r="D23" s="36">
        <v>29</v>
      </c>
      <c r="E23" s="36">
        <f t="shared" si="26"/>
        <v>48</v>
      </c>
      <c r="F23" s="185"/>
      <c r="G23" s="28"/>
      <c r="H23" s="28"/>
      <c r="I23" s="28"/>
      <c r="J23" s="28"/>
      <c r="K23" s="28"/>
      <c r="L23" s="28" t="s">
        <v>32</v>
      </c>
      <c r="M23" s="28"/>
      <c r="N23" s="28"/>
      <c r="O23" s="28"/>
      <c r="P23" s="28"/>
      <c r="Q23" s="28"/>
      <c r="R23" s="28"/>
      <c r="S23" s="28"/>
      <c r="T23" s="28"/>
      <c r="U23" s="28"/>
      <c r="V23" s="379" t="s">
        <v>196</v>
      </c>
      <c r="W23" s="28"/>
      <c r="X23" s="28"/>
      <c r="Y23" s="28"/>
      <c r="Z23" s="28"/>
      <c r="AA23" s="28"/>
      <c r="AB23" s="28"/>
      <c r="AC23" s="28"/>
      <c r="AD23" s="28"/>
      <c r="AE23" s="28"/>
      <c r="AF23" s="379" t="s">
        <v>197</v>
      </c>
      <c r="AG23" s="28"/>
      <c r="AH23" s="28"/>
      <c r="AI23" s="28"/>
      <c r="AJ23" s="28"/>
      <c r="AK23" s="51"/>
      <c r="AL23" s="28"/>
      <c r="AM23" s="28"/>
      <c r="AN23" s="28"/>
      <c r="AO23" s="28"/>
      <c r="AP23" s="379"/>
      <c r="AQ23" s="28"/>
      <c r="AR23" s="28"/>
      <c r="AS23" s="51"/>
      <c r="AT23" s="51"/>
      <c r="AU23" s="28"/>
      <c r="AV23" s="28"/>
      <c r="AW23" s="28"/>
      <c r="AX23" s="28"/>
      <c r="AY23" s="28"/>
      <c r="AZ23" s="379" t="s">
        <v>198</v>
      </c>
      <c r="BA23" s="28"/>
      <c r="BB23" s="28"/>
      <c r="BC23" s="28"/>
      <c r="BD23" s="28"/>
      <c r="BE23" s="28"/>
      <c r="BF23" s="28"/>
      <c r="BG23" s="28"/>
      <c r="BH23" s="28"/>
      <c r="BI23" s="28"/>
      <c r="BJ23" s="379" t="s">
        <v>199</v>
      </c>
      <c r="BK23" s="28"/>
      <c r="BL23" s="28"/>
      <c r="BM23" s="28"/>
      <c r="BN23" s="28"/>
      <c r="BO23" s="28"/>
      <c r="BP23" s="28"/>
      <c r="BQ23" s="28"/>
      <c r="BR23" s="28"/>
      <c r="BS23" s="28"/>
      <c r="BT23" s="379" t="s">
        <v>200</v>
      </c>
      <c r="BU23" s="28"/>
      <c r="BV23" s="28"/>
      <c r="BW23" s="28"/>
      <c r="BX23" s="28"/>
      <c r="BY23" s="51"/>
      <c r="BZ23" s="28"/>
      <c r="CA23" s="28"/>
      <c r="CB23" s="28"/>
      <c r="CC23" s="28"/>
      <c r="CD23" s="379" t="s">
        <v>201</v>
      </c>
      <c r="CE23" s="28"/>
      <c r="CF23" s="28"/>
      <c r="CG23" s="28"/>
      <c r="CH23" s="28"/>
      <c r="CI23" s="28"/>
      <c r="CJ23" s="28"/>
      <c r="CK23" s="28"/>
      <c r="CL23" s="28"/>
      <c r="CM23" s="28"/>
      <c r="CN23" s="51"/>
      <c r="CO23" s="28"/>
      <c r="CP23" s="28"/>
      <c r="CQ23" s="28"/>
      <c r="CR23" s="28"/>
      <c r="CS23" s="51"/>
      <c r="CT23" s="28"/>
      <c r="CU23" s="28"/>
      <c r="CV23" s="28"/>
      <c r="CW23" s="28"/>
      <c r="CX23" s="379" t="s">
        <v>206</v>
      </c>
      <c r="CY23" s="28"/>
      <c r="CZ23" s="28"/>
      <c r="DA23" s="28"/>
      <c r="DB23" s="28"/>
      <c r="DC23" s="281">
        <f t="shared" si="30"/>
        <v>24</v>
      </c>
      <c r="DD23" s="47">
        <v>24</v>
      </c>
      <c r="DE23" s="41">
        <f t="shared" si="27"/>
        <v>48</v>
      </c>
      <c r="DF23" s="62" t="s">
        <v>126</v>
      </c>
      <c r="DG23" s="170" t="s">
        <v>139</v>
      </c>
    </row>
    <row r="24" spans="1:111" ht="30" x14ac:dyDescent="0.25">
      <c r="A24" s="119">
        <v>6496</v>
      </c>
      <c r="B24" s="26" t="s">
        <v>83</v>
      </c>
      <c r="C24" s="16" t="s">
        <v>84</v>
      </c>
      <c r="D24" s="26">
        <f>+D23</f>
        <v>29</v>
      </c>
      <c r="E24" s="26">
        <f t="shared" si="26"/>
        <v>48</v>
      </c>
      <c r="F24" s="186"/>
      <c r="G24" s="28" t="s">
        <v>32</v>
      </c>
      <c r="H24" s="28"/>
      <c r="I24" s="28"/>
      <c r="J24" s="28"/>
      <c r="K24" s="28"/>
      <c r="L24" s="28"/>
      <c r="M24" s="28"/>
      <c r="N24" s="28"/>
      <c r="O24" s="28"/>
      <c r="P24" s="28"/>
      <c r="Q24" s="379" t="s">
        <v>196</v>
      </c>
      <c r="R24" s="28"/>
      <c r="S24" s="28"/>
      <c r="T24" s="28"/>
      <c r="U24" s="28"/>
      <c r="V24" s="28"/>
      <c r="W24" s="28"/>
      <c r="X24" s="28"/>
      <c r="Y24" s="28"/>
      <c r="Z24" s="379"/>
      <c r="AA24" s="379" t="s">
        <v>197</v>
      </c>
      <c r="AB24" s="28"/>
      <c r="AC24" s="28"/>
      <c r="AD24" s="28"/>
      <c r="AE24" s="28"/>
      <c r="AF24" s="28"/>
      <c r="AG24" s="28"/>
      <c r="AH24" s="28"/>
      <c r="AI24" s="379"/>
      <c r="AJ24" s="28"/>
      <c r="AK24" s="51"/>
      <c r="AL24" s="28"/>
      <c r="AM24" s="28"/>
      <c r="AN24" s="28"/>
      <c r="AO24" s="28"/>
      <c r="AP24" s="28"/>
      <c r="AQ24" s="28"/>
      <c r="AR24" s="28"/>
      <c r="AS24" s="51"/>
      <c r="AT24" s="51"/>
      <c r="AU24" s="379" t="s">
        <v>198</v>
      </c>
      <c r="AV24" s="28"/>
      <c r="AW24" s="28"/>
      <c r="AX24" s="28"/>
      <c r="AY24" s="28"/>
      <c r="AZ24" s="28"/>
      <c r="BA24" s="28"/>
      <c r="BB24" s="28"/>
      <c r="BC24" s="379"/>
      <c r="BD24" s="28"/>
      <c r="BE24" s="379" t="s">
        <v>199</v>
      </c>
      <c r="BF24" s="28"/>
      <c r="BG24" s="28"/>
      <c r="BH24" s="28"/>
      <c r="BI24" s="28"/>
      <c r="BJ24" s="28"/>
      <c r="BK24" s="28"/>
      <c r="BL24" s="28"/>
      <c r="BM24" s="379"/>
      <c r="BN24" s="28"/>
      <c r="BO24" s="28" t="s">
        <v>200</v>
      </c>
      <c r="BP24" s="28"/>
      <c r="BQ24" s="28"/>
      <c r="BR24" s="28"/>
      <c r="BS24" s="28"/>
      <c r="BT24" s="28"/>
      <c r="BU24" s="28"/>
      <c r="BV24" s="28"/>
      <c r="BW24" s="379"/>
      <c r="BX24" s="28"/>
      <c r="BY24" s="51"/>
      <c r="BZ24" s="28"/>
      <c r="CA24" s="28"/>
      <c r="CB24" s="28"/>
      <c r="CC24" s="28"/>
      <c r="CD24" s="28"/>
      <c r="CE24" s="28"/>
      <c r="CF24" s="28"/>
      <c r="CG24" s="28"/>
      <c r="CH24" s="28"/>
      <c r="CI24" s="379" t="s">
        <v>201</v>
      </c>
      <c r="CJ24" s="28"/>
      <c r="CK24" s="28"/>
      <c r="CL24" s="28"/>
      <c r="CM24" s="28"/>
      <c r="CN24" s="51"/>
      <c r="CO24" s="28"/>
      <c r="CP24" s="28"/>
      <c r="CQ24" s="28"/>
      <c r="CR24" s="28"/>
      <c r="CS24" s="51"/>
      <c r="CT24" s="28" t="s">
        <v>206</v>
      </c>
      <c r="CU24" s="28"/>
      <c r="CV24" s="28"/>
      <c r="CW24" s="28"/>
      <c r="CX24" s="28"/>
      <c r="CY24" s="28"/>
      <c r="CZ24" s="28"/>
      <c r="DA24" s="28"/>
      <c r="DB24" s="28"/>
      <c r="DC24" s="74">
        <f t="shared" si="30"/>
        <v>24</v>
      </c>
      <c r="DD24" s="48">
        <v>24</v>
      </c>
      <c r="DE24" s="42">
        <f t="shared" si="27"/>
        <v>48</v>
      </c>
      <c r="DF24" s="63" t="s">
        <v>126</v>
      </c>
      <c r="DG24" s="170" t="s">
        <v>139</v>
      </c>
    </row>
    <row r="25" spans="1:111" ht="30" x14ac:dyDescent="0.25">
      <c r="A25" s="119">
        <v>6496</v>
      </c>
      <c r="B25" s="26" t="s">
        <v>85</v>
      </c>
      <c r="C25" s="16" t="s">
        <v>86</v>
      </c>
      <c r="D25" s="26">
        <f>+D24</f>
        <v>29</v>
      </c>
      <c r="E25" s="26">
        <f t="shared" si="26"/>
        <v>48</v>
      </c>
      <c r="F25" s="187"/>
      <c r="G25" s="28"/>
      <c r="H25" s="28"/>
      <c r="I25" s="28"/>
      <c r="J25" s="28"/>
      <c r="K25" s="28"/>
      <c r="L25" s="28"/>
      <c r="M25" s="28" t="s">
        <v>32</v>
      </c>
      <c r="N25" s="28"/>
      <c r="O25" s="28"/>
      <c r="P25" s="28"/>
      <c r="Q25" s="28"/>
      <c r="R25" s="28"/>
      <c r="S25" s="28"/>
      <c r="T25" s="28"/>
      <c r="U25" s="28"/>
      <c r="V25" s="28"/>
      <c r="W25" s="379" t="s">
        <v>196</v>
      </c>
      <c r="X25" s="28"/>
      <c r="Y25" s="28"/>
      <c r="Z25" s="28"/>
      <c r="AA25" s="379"/>
      <c r="AB25" s="28"/>
      <c r="AC25" s="28"/>
      <c r="AD25" s="28"/>
      <c r="AE25" s="28"/>
      <c r="AF25" s="28"/>
      <c r="AG25" s="379" t="s">
        <v>197</v>
      </c>
      <c r="AH25" s="28"/>
      <c r="AI25" s="28"/>
      <c r="AJ25" s="28"/>
      <c r="AK25" s="51"/>
      <c r="AL25" s="28"/>
      <c r="AM25" s="28"/>
      <c r="AN25" s="28"/>
      <c r="AO25" s="28"/>
      <c r="AP25" s="28"/>
      <c r="AQ25" s="379"/>
      <c r="AR25" s="28"/>
      <c r="AS25" s="51"/>
      <c r="AT25" s="51"/>
      <c r="AU25" s="28"/>
      <c r="AV25" s="28"/>
      <c r="AW25" s="28"/>
      <c r="AX25" s="28"/>
      <c r="AY25" s="28"/>
      <c r="AZ25" s="28"/>
      <c r="BA25" s="379" t="s">
        <v>198</v>
      </c>
      <c r="BB25" s="28"/>
      <c r="BC25" s="28"/>
      <c r="BD25" s="28"/>
      <c r="BE25" s="199"/>
      <c r="BF25" s="28"/>
      <c r="BG25" s="28"/>
      <c r="BH25" s="28"/>
      <c r="BI25" s="28"/>
      <c r="BJ25" s="28"/>
      <c r="BK25" s="379" t="s">
        <v>199</v>
      </c>
      <c r="BL25" s="28"/>
      <c r="BM25" s="28"/>
      <c r="BN25" s="28"/>
      <c r="BO25" s="28"/>
      <c r="BP25" s="28"/>
      <c r="BQ25" s="28"/>
      <c r="BR25" s="28"/>
      <c r="BS25" s="28"/>
      <c r="BT25" s="28"/>
      <c r="BU25" s="379" t="s">
        <v>200</v>
      </c>
      <c r="BV25" s="28"/>
      <c r="BW25" s="28"/>
      <c r="BX25" s="28"/>
      <c r="BY25" s="51"/>
      <c r="BZ25" s="28"/>
      <c r="CA25" s="28"/>
      <c r="CB25" s="28"/>
      <c r="CC25" s="28"/>
      <c r="CD25" s="28"/>
      <c r="CE25" s="379" t="s">
        <v>201</v>
      </c>
      <c r="CF25" s="28"/>
      <c r="CG25" s="28"/>
      <c r="CH25" s="28"/>
      <c r="CI25" s="28"/>
      <c r="CJ25" s="28"/>
      <c r="CK25" s="28"/>
      <c r="CL25" s="28"/>
      <c r="CM25" s="28"/>
      <c r="CN25" s="51"/>
      <c r="CO25" s="28" t="s">
        <v>206</v>
      </c>
      <c r="CP25" s="28"/>
      <c r="CQ25" s="28"/>
      <c r="CR25" s="28"/>
      <c r="CS25" s="51"/>
      <c r="CT25" s="28"/>
      <c r="CU25" s="28"/>
      <c r="CV25" s="28"/>
      <c r="CW25" s="28"/>
      <c r="CX25" s="28"/>
      <c r="CY25" s="28"/>
      <c r="CZ25" s="28"/>
      <c r="DA25" s="28"/>
      <c r="DB25" s="28"/>
      <c r="DC25" s="74">
        <f t="shared" si="30"/>
        <v>24</v>
      </c>
      <c r="DD25" s="48">
        <v>24</v>
      </c>
      <c r="DE25" s="42">
        <f t="shared" si="27"/>
        <v>48</v>
      </c>
      <c r="DF25" s="63" t="s">
        <v>126</v>
      </c>
      <c r="DG25" s="170" t="s">
        <v>138</v>
      </c>
    </row>
    <row r="26" spans="1:111" ht="15.75" x14ac:dyDescent="0.25">
      <c r="A26" s="119">
        <v>6496</v>
      </c>
      <c r="B26" s="26" t="s">
        <v>87</v>
      </c>
      <c r="C26" s="23" t="s">
        <v>88</v>
      </c>
      <c r="D26" s="26">
        <f>+D25</f>
        <v>29</v>
      </c>
      <c r="E26" s="26">
        <f t="shared" si="26"/>
        <v>48</v>
      </c>
      <c r="F26" s="187"/>
      <c r="G26" s="28"/>
      <c r="H26" s="28"/>
      <c r="I26" s="28"/>
      <c r="J26" s="28"/>
      <c r="K26" s="28"/>
      <c r="L26" s="28"/>
      <c r="M26" s="28"/>
      <c r="N26" s="28" t="s">
        <v>32</v>
      </c>
      <c r="O26" s="28"/>
      <c r="P26" s="28"/>
      <c r="Q26" s="199"/>
      <c r="R26" s="28"/>
      <c r="S26" s="28"/>
      <c r="T26" s="28"/>
      <c r="U26" s="28"/>
      <c r="V26" s="28"/>
      <c r="W26" s="28"/>
      <c r="X26" s="379" t="s">
        <v>196</v>
      </c>
      <c r="Y26" s="28"/>
      <c r="Z26" s="28"/>
      <c r="AA26" s="379"/>
      <c r="AB26" s="28"/>
      <c r="AC26" s="28"/>
      <c r="AD26" s="28"/>
      <c r="AE26" s="28"/>
      <c r="AF26" s="28"/>
      <c r="AG26" s="28"/>
      <c r="AH26" s="379" t="s">
        <v>197</v>
      </c>
      <c r="AI26" s="28"/>
      <c r="AJ26" s="28"/>
      <c r="AK26" s="51"/>
      <c r="AL26" s="28"/>
      <c r="AM26" s="28"/>
      <c r="AN26" s="28"/>
      <c r="AO26" s="28"/>
      <c r="AP26" s="28"/>
      <c r="AQ26" s="28"/>
      <c r="AR26" s="379"/>
      <c r="AS26" s="51"/>
      <c r="AT26" s="51"/>
      <c r="AU26" s="28"/>
      <c r="AV26" s="28"/>
      <c r="AW26" s="28"/>
      <c r="AX26" s="28"/>
      <c r="AY26" s="28"/>
      <c r="AZ26" s="28"/>
      <c r="BA26" s="28"/>
      <c r="BB26" s="379" t="s">
        <v>198</v>
      </c>
      <c r="BC26" s="28"/>
      <c r="BD26" s="28"/>
      <c r="BE26" s="199"/>
      <c r="BF26" s="28"/>
      <c r="BG26" s="28"/>
      <c r="BH26" s="28"/>
      <c r="BI26" s="28"/>
      <c r="BJ26" s="28"/>
      <c r="BK26" s="28"/>
      <c r="BL26" s="379" t="s">
        <v>199</v>
      </c>
      <c r="BM26" s="379"/>
      <c r="BN26" s="28"/>
      <c r="BO26" s="28"/>
      <c r="BP26" s="28"/>
      <c r="BQ26" s="28"/>
      <c r="BR26" s="28"/>
      <c r="BS26" s="28"/>
      <c r="BT26" s="28"/>
      <c r="BU26" s="28"/>
      <c r="BV26" s="379" t="s">
        <v>200</v>
      </c>
      <c r="BW26" s="28"/>
      <c r="BX26" s="28"/>
      <c r="BY26" s="51"/>
      <c r="BZ26" s="28"/>
      <c r="CA26" s="28"/>
      <c r="CB26" s="28"/>
      <c r="CC26" s="28"/>
      <c r="CD26" s="28"/>
      <c r="CE26" s="28"/>
      <c r="CF26" s="379" t="s">
        <v>201</v>
      </c>
      <c r="CG26" s="28"/>
      <c r="CH26" s="28"/>
      <c r="CI26" s="28"/>
      <c r="CJ26" s="28"/>
      <c r="CK26" s="28"/>
      <c r="CL26" s="28"/>
      <c r="CM26" s="28"/>
      <c r="CN26" s="51"/>
      <c r="CO26" s="28"/>
      <c r="CP26" s="28" t="s">
        <v>206</v>
      </c>
      <c r="CQ26" s="28"/>
      <c r="CR26" s="28"/>
      <c r="CS26" s="51"/>
      <c r="CT26" s="28"/>
      <c r="CU26" s="28"/>
      <c r="CV26" s="28"/>
      <c r="CW26" s="28"/>
      <c r="CX26" s="28"/>
      <c r="CY26" s="28"/>
      <c r="CZ26" s="28"/>
      <c r="DA26" s="28"/>
      <c r="DB26" s="28"/>
      <c r="DC26" s="74">
        <f t="shared" si="30"/>
        <v>24</v>
      </c>
      <c r="DD26" s="48">
        <v>24</v>
      </c>
      <c r="DE26" s="42">
        <f t="shared" si="27"/>
        <v>48</v>
      </c>
      <c r="DF26" s="63" t="s">
        <v>126</v>
      </c>
      <c r="DG26" s="170" t="s">
        <v>138</v>
      </c>
    </row>
    <row r="27" spans="1:111" ht="15.75" x14ac:dyDescent="0.25">
      <c r="A27" s="119">
        <v>6496</v>
      </c>
      <c r="B27" s="26" t="s">
        <v>89</v>
      </c>
      <c r="C27" s="23" t="s">
        <v>90</v>
      </c>
      <c r="D27" s="26">
        <f>+D26</f>
        <v>29</v>
      </c>
      <c r="E27" s="26">
        <f t="shared" si="26"/>
        <v>48</v>
      </c>
      <c r="F27" s="187"/>
      <c r="G27" s="28"/>
      <c r="H27" s="28"/>
      <c r="I27" s="28" t="s">
        <v>32</v>
      </c>
      <c r="J27" s="28"/>
      <c r="K27" s="28"/>
      <c r="L27" s="28"/>
      <c r="M27" s="28"/>
      <c r="N27" s="28"/>
      <c r="O27" s="28"/>
      <c r="P27" s="28"/>
      <c r="Q27" s="28"/>
      <c r="R27" s="28"/>
      <c r="S27" s="379" t="s">
        <v>196</v>
      </c>
      <c r="T27" s="28"/>
      <c r="U27" s="28"/>
      <c r="V27" s="28"/>
      <c r="W27" s="28"/>
      <c r="X27" s="28"/>
      <c r="Y27" s="28"/>
      <c r="Z27" s="28"/>
      <c r="AA27" s="379"/>
      <c r="AB27" s="28"/>
      <c r="AC27" s="379" t="s">
        <v>190</v>
      </c>
      <c r="AD27" s="28"/>
      <c r="AE27" s="28"/>
      <c r="AF27" s="28"/>
      <c r="AG27" s="28"/>
      <c r="AH27" s="28"/>
      <c r="AI27" s="28"/>
      <c r="AJ27" s="28"/>
      <c r="AK27" s="51"/>
      <c r="AL27" s="28"/>
      <c r="AM27" s="379" t="s">
        <v>191</v>
      </c>
      <c r="AN27" s="28"/>
      <c r="AO27" s="28"/>
      <c r="AP27" s="28"/>
      <c r="AQ27" s="28"/>
      <c r="AR27" s="28"/>
      <c r="AS27" s="51"/>
      <c r="AT27" s="51"/>
      <c r="AU27" s="28"/>
      <c r="AV27" s="28"/>
      <c r="AW27" s="379" t="s">
        <v>192</v>
      </c>
      <c r="AX27" s="28"/>
      <c r="AY27" s="28"/>
      <c r="AZ27" s="28"/>
      <c r="BA27" s="28"/>
      <c r="BB27" s="28"/>
      <c r="BC27" s="28"/>
      <c r="BD27" s="28"/>
      <c r="BE27" s="200"/>
      <c r="BF27" s="28"/>
      <c r="BG27" s="379" t="s">
        <v>193</v>
      </c>
      <c r="BH27" s="28"/>
      <c r="BI27" s="28"/>
      <c r="BJ27" s="28"/>
      <c r="BK27" s="28"/>
      <c r="BL27" s="28"/>
      <c r="BM27" s="28"/>
      <c r="BN27" s="28"/>
      <c r="BO27" s="28"/>
      <c r="BP27" s="28"/>
      <c r="BQ27" s="379" t="s">
        <v>201</v>
      </c>
      <c r="BR27" s="28"/>
      <c r="BS27" s="28"/>
      <c r="BT27" s="28"/>
      <c r="BU27" s="28"/>
      <c r="BV27" s="28"/>
      <c r="BW27" s="28"/>
      <c r="BX27" s="199"/>
      <c r="BY27" s="51"/>
      <c r="BZ27" s="199"/>
      <c r="CA27" s="28" t="s">
        <v>206</v>
      </c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51"/>
      <c r="CO27" s="28"/>
      <c r="CP27" s="28"/>
      <c r="CQ27" s="28"/>
      <c r="CR27" s="28"/>
      <c r="CS27" s="51"/>
      <c r="CT27" s="28"/>
      <c r="CU27" s="28"/>
      <c r="CV27" s="28"/>
      <c r="CW27" s="28"/>
      <c r="CX27" s="28"/>
      <c r="CY27" s="28"/>
      <c r="CZ27" s="28"/>
      <c r="DA27" s="28"/>
      <c r="DB27" s="28"/>
      <c r="DC27" s="74">
        <f t="shared" si="30"/>
        <v>24</v>
      </c>
      <c r="DD27" s="48">
        <v>24</v>
      </c>
      <c r="DE27" s="42">
        <f t="shared" si="27"/>
        <v>48</v>
      </c>
      <c r="DF27" s="63" t="s">
        <v>126</v>
      </c>
      <c r="DG27" s="170" t="s">
        <v>138</v>
      </c>
    </row>
    <row r="28" spans="1:111" ht="46.5" thickBot="1" x14ac:dyDescent="0.3">
      <c r="A28" s="122">
        <v>6496</v>
      </c>
      <c r="B28" s="44" t="s">
        <v>157</v>
      </c>
      <c r="C28" s="16" t="s">
        <v>204</v>
      </c>
      <c r="D28" s="44">
        <f>+D27</f>
        <v>29</v>
      </c>
      <c r="E28" s="44">
        <f t="shared" si="26"/>
        <v>48</v>
      </c>
      <c r="F28" s="187"/>
      <c r="G28" s="28"/>
      <c r="H28" s="28" t="s">
        <v>32</v>
      </c>
      <c r="I28" s="28"/>
      <c r="J28" s="28"/>
      <c r="K28" s="28"/>
      <c r="L28" s="28"/>
      <c r="M28" s="28"/>
      <c r="N28" s="28"/>
      <c r="O28" s="28"/>
      <c r="P28" s="28"/>
      <c r="Q28" s="28"/>
      <c r="R28" s="379" t="s">
        <v>196</v>
      </c>
      <c r="S28" s="28"/>
      <c r="T28" s="28"/>
      <c r="U28" s="28"/>
      <c r="V28" s="28"/>
      <c r="W28" s="28"/>
      <c r="X28" s="28"/>
      <c r="Y28" s="28"/>
      <c r="Z28" s="28"/>
      <c r="AA28" s="28"/>
      <c r="AB28" s="379" t="s">
        <v>197</v>
      </c>
      <c r="AC28" s="28"/>
      <c r="AD28" s="28"/>
      <c r="AE28" s="28"/>
      <c r="AF28" s="28"/>
      <c r="AG28" s="28"/>
      <c r="AH28" s="28"/>
      <c r="AI28" s="28"/>
      <c r="AJ28" s="28"/>
      <c r="AK28" s="51"/>
      <c r="AL28" s="379" t="s">
        <v>198</v>
      </c>
      <c r="AM28" s="28"/>
      <c r="AN28" s="28"/>
      <c r="AO28" s="28"/>
      <c r="AP28" s="28"/>
      <c r="AQ28" s="28"/>
      <c r="AR28" s="28"/>
      <c r="AS28" s="51"/>
      <c r="AT28" s="51"/>
      <c r="AU28" s="28"/>
      <c r="AV28" s="379" t="s">
        <v>199</v>
      </c>
      <c r="AW28" s="28"/>
      <c r="AX28" s="28"/>
      <c r="AY28" s="28"/>
      <c r="AZ28" s="28"/>
      <c r="BA28" s="28"/>
      <c r="BB28" s="28"/>
      <c r="BC28" s="28"/>
      <c r="BD28" s="28"/>
      <c r="BE28" s="200"/>
      <c r="BF28" s="379" t="s">
        <v>200</v>
      </c>
      <c r="BG28" s="28"/>
      <c r="BH28" s="28"/>
      <c r="BI28" s="28"/>
      <c r="BJ28" s="28"/>
      <c r="BK28" s="28"/>
      <c r="BL28" s="28"/>
      <c r="BM28" s="28"/>
      <c r="BN28" s="28"/>
      <c r="BO28" s="28"/>
      <c r="BP28" s="379" t="s">
        <v>201</v>
      </c>
      <c r="BQ28" s="28"/>
      <c r="BR28" s="28"/>
      <c r="BS28" s="28"/>
      <c r="BT28" s="28"/>
      <c r="BU28" s="28"/>
      <c r="BV28" s="28"/>
      <c r="BW28" s="28"/>
      <c r="BX28" s="28"/>
      <c r="BY28" s="51"/>
      <c r="BZ28" s="199" t="s">
        <v>206</v>
      </c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51"/>
      <c r="CO28" s="28"/>
      <c r="CP28" s="28"/>
      <c r="CQ28" s="28"/>
      <c r="CR28" s="28"/>
      <c r="CS28" s="51"/>
      <c r="CT28" s="28"/>
      <c r="CU28" s="28"/>
      <c r="CV28" s="28"/>
      <c r="CW28" s="28"/>
      <c r="CX28" s="28"/>
      <c r="CY28" s="28"/>
      <c r="CZ28" s="28"/>
      <c r="DA28" s="28"/>
      <c r="DB28" s="28"/>
      <c r="DC28" s="282">
        <f t="shared" ref="DC28:DC32" si="31">(COUNTA(G28:CH28))*3</f>
        <v>24</v>
      </c>
      <c r="DD28" s="49">
        <v>24</v>
      </c>
      <c r="DE28" s="46">
        <f t="shared" si="27"/>
        <v>48</v>
      </c>
      <c r="DF28" s="75" t="s">
        <v>126</v>
      </c>
      <c r="DG28" s="170" t="s">
        <v>138</v>
      </c>
    </row>
    <row r="29" spans="1:111" ht="30" x14ac:dyDescent="0.25">
      <c r="A29" s="149">
        <v>7496</v>
      </c>
      <c r="B29" s="77" t="s">
        <v>91</v>
      </c>
      <c r="C29" s="35" t="s">
        <v>92</v>
      </c>
      <c r="D29" s="77">
        <v>30</v>
      </c>
      <c r="E29" s="77">
        <f t="shared" si="26"/>
        <v>48</v>
      </c>
      <c r="F29" s="270"/>
      <c r="G29" s="81"/>
      <c r="H29" s="81" t="s">
        <v>32</v>
      </c>
      <c r="I29" s="379"/>
      <c r="J29" s="379"/>
      <c r="K29" s="379"/>
      <c r="L29" s="379"/>
      <c r="M29" s="379"/>
      <c r="N29" s="379"/>
      <c r="O29" s="379"/>
      <c r="P29" s="379"/>
      <c r="Q29" s="379"/>
      <c r="R29" s="379" t="s">
        <v>196</v>
      </c>
      <c r="S29" s="379"/>
      <c r="T29" s="379"/>
      <c r="U29" s="379"/>
      <c r="V29" s="379"/>
      <c r="W29" s="379"/>
      <c r="X29" s="379"/>
      <c r="Y29" s="379"/>
      <c r="Z29" s="379"/>
      <c r="AA29" s="379"/>
      <c r="AB29" s="379" t="s">
        <v>197</v>
      </c>
      <c r="AC29" s="379"/>
      <c r="AD29" s="379"/>
      <c r="AE29" s="379"/>
      <c r="AF29" s="379"/>
      <c r="AG29" s="379"/>
      <c r="AH29" s="379"/>
      <c r="AI29" s="379"/>
      <c r="AJ29" s="379"/>
      <c r="AK29" s="51"/>
      <c r="AL29" s="379" t="s">
        <v>198</v>
      </c>
      <c r="AM29" s="379"/>
      <c r="AN29" s="379"/>
      <c r="AO29" s="379"/>
      <c r="AP29" s="379"/>
      <c r="AQ29" s="379"/>
      <c r="AR29" s="379"/>
      <c r="AS29" s="51"/>
      <c r="AT29" s="51"/>
      <c r="AU29" s="379"/>
      <c r="AV29" s="379" t="s">
        <v>199</v>
      </c>
      <c r="AW29" s="379"/>
      <c r="AX29" s="379"/>
      <c r="AY29" s="379"/>
      <c r="AZ29" s="379"/>
      <c r="BA29" s="379"/>
      <c r="BB29" s="379"/>
      <c r="BC29" s="379"/>
      <c r="BD29" s="379"/>
      <c r="BE29" s="200"/>
      <c r="BF29" s="379" t="s">
        <v>200</v>
      </c>
      <c r="BG29" s="379"/>
      <c r="BH29" s="379"/>
      <c r="BI29" s="379"/>
      <c r="BJ29" s="379"/>
      <c r="BK29" s="379"/>
      <c r="BL29" s="379"/>
      <c r="BM29" s="379"/>
      <c r="BN29" s="379"/>
      <c r="BO29" s="379"/>
      <c r="BP29" s="379" t="s">
        <v>201</v>
      </c>
      <c r="BQ29" s="379"/>
      <c r="BR29" s="379"/>
      <c r="BS29" s="379"/>
      <c r="BT29" s="379"/>
      <c r="BU29" s="379"/>
      <c r="BV29" s="379"/>
      <c r="BW29" s="379"/>
      <c r="BX29" s="379"/>
      <c r="BY29" s="51"/>
      <c r="BZ29" s="199" t="s">
        <v>206</v>
      </c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2"/>
      <c r="CO29" s="81"/>
      <c r="CP29" s="81"/>
      <c r="CQ29" s="81"/>
      <c r="CR29" s="81"/>
      <c r="CS29" s="82"/>
      <c r="CT29" s="81"/>
      <c r="CU29" s="81"/>
      <c r="CV29" s="81"/>
      <c r="CW29" s="81"/>
      <c r="CX29" s="81"/>
      <c r="CY29" s="81"/>
      <c r="CZ29" s="81"/>
      <c r="DA29" s="81"/>
      <c r="DB29" s="81"/>
      <c r="DC29" s="281">
        <f t="shared" si="31"/>
        <v>24</v>
      </c>
      <c r="DD29" s="78">
        <v>24</v>
      </c>
      <c r="DE29" s="238">
        <f t="shared" si="27"/>
        <v>48</v>
      </c>
      <c r="DF29" s="62" t="s">
        <v>126</v>
      </c>
      <c r="DG29" s="170" t="s">
        <v>138</v>
      </c>
    </row>
    <row r="30" spans="1:111" ht="30" x14ac:dyDescent="0.25">
      <c r="A30" s="144">
        <v>7496</v>
      </c>
      <c r="B30" s="80" t="s">
        <v>93</v>
      </c>
      <c r="C30" s="16" t="s">
        <v>94</v>
      </c>
      <c r="D30" s="80">
        <f>+D29</f>
        <v>30</v>
      </c>
      <c r="E30" s="80">
        <f t="shared" si="26"/>
        <v>48</v>
      </c>
      <c r="F30" s="150"/>
      <c r="G30" s="81"/>
      <c r="H30" s="81"/>
      <c r="I30" s="81"/>
      <c r="J30" s="81"/>
      <c r="K30" s="81"/>
      <c r="L30" s="81"/>
      <c r="M30" s="81"/>
      <c r="N30" s="81" t="s">
        <v>32</v>
      </c>
      <c r="O30" s="379"/>
      <c r="P30" s="379"/>
      <c r="Q30" s="199"/>
      <c r="R30" s="379"/>
      <c r="S30" s="379"/>
      <c r="T30" s="379"/>
      <c r="U30" s="379"/>
      <c r="V30" s="379"/>
      <c r="W30" s="379"/>
      <c r="X30" s="379" t="s">
        <v>196</v>
      </c>
      <c r="Y30" s="379"/>
      <c r="Z30" s="379"/>
      <c r="AA30" s="379"/>
      <c r="AB30" s="379"/>
      <c r="AC30" s="379"/>
      <c r="AD30" s="379"/>
      <c r="AE30" s="379"/>
      <c r="AF30" s="379"/>
      <c r="AG30" s="379"/>
      <c r="AH30" s="379" t="s">
        <v>197</v>
      </c>
      <c r="AI30" s="379"/>
      <c r="AJ30" s="379"/>
      <c r="AK30" s="51"/>
      <c r="AL30" s="379"/>
      <c r="AM30" s="379"/>
      <c r="AN30" s="379"/>
      <c r="AO30" s="379"/>
      <c r="AP30" s="379"/>
      <c r="AQ30" s="379"/>
      <c r="AR30" s="379"/>
      <c r="AS30" s="51"/>
      <c r="AT30" s="51"/>
      <c r="AU30" s="379"/>
      <c r="AV30" s="379"/>
      <c r="AW30" s="379"/>
      <c r="AX30" s="379"/>
      <c r="AY30" s="379"/>
      <c r="AZ30" s="379"/>
      <c r="BA30" s="379"/>
      <c r="BB30" s="379" t="s">
        <v>198</v>
      </c>
      <c r="BC30" s="379"/>
      <c r="BD30" s="379"/>
      <c r="BE30" s="199"/>
      <c r="BF30" s="379"/>
      <c r="BG30" s="379"/>
      <c r="BH30" s="379"/>
      <c r="BI30" s="379"/>
      <c r="BJ30" s="379"/>
      <c r="BK30" s="379"/>
      <c r="BL30" s="379" t="s">
        <v>199</v>
      </c>
      <c r="BM30" s="379"/>
      <c r="BN30" s="379"/>
      <c r="BO30" s="379"/>
      <c r="BP30" s="379"/>
      <c r="BQ30" s="379"/>
      <c r="BR30" s="379"/>
      <c r="BS30" s="379"/>
      <c r="BT30" s="379"/>
      <c r="BU30" s="379"/>
      <c r="BV30" s="379" t="s">
        <v>200</v>
      </c>
      <c r="BW30" s="379"/>
      <c r="BX30" s="379"/>
      <c r="BY30" s="51"/>
      <c r="BZ30" s="379"/>
      <c r="CA30" s="379"/>
      <c r="CB30" s="379"/>
      <c r="CC30" s="379"/>
      <c r="CD30" s="379"/>
      <c r="CE30" s="379"/>
      <c r="CF30" s="379" t="s">
        <v>201</v>
      </c>
      <c r="CG30" s="379"/>
      <c r="CH30" s="379"/>
      <c r="CI30" s="379"/>
      <c r="CJ30" s="379"/>
      <c r="CK30" s="379"/>
      <c r="CL30" s="379"/>
      <c r="CM30" s="379"/>
      <c r="CN30" s="51"/>
      <c r="CO30" s="379"/>
      <c r="CP30" s="379" t="s">
        <v>206</v>
      </c>
      <c r="CQ30" s="81"/>
      <c r="CR30" s="81"/>
      <c r="CS30" s="82"/>
      <c r="CT30" s="81"/>
      <c r="CU30" s="81"/>
      <c r="CV30" s="81"/>
      <c r="CW30" s="81"/>
      <c r="CX30" s="81"/>
      <c r="CY30" s="81"/>
      <c r="CZ30" s="81"/>
      <c r="DA30" s="81"/>
      <c r="DB30" s="81"/>
      <c r="DC30" s="74">
        <f>(COUNTA(G30:DB30))*3</f>
        <v>24</v>
      </c>
      <c r="DD30" s="83">
        <v>24</v>
      </c>
      <c r="DE30" s="239">
        <f t="shared" si="27"/>
        <v>48</v>
      </c>
      <c r="DF30" s="63" t="s">
        <v>126</v>
      </c>
      <c r="DG30" s="170" t="s">
        <v>138</v>
      </c>
    </row>
    <row r="31" spans="1:111" ht="34.5" customHeight="1" x14ac:dyDescent="0.25">
      <c r="A31" s="144">
        <v>7496</v>
      </c>
      <c r="B31" s="80" t="s">
        <v>95</v>
      </c>
      <c r="C31" s="16" t="s">
        <v>96</v>
      </c>
      <c r="D31" s="80">
        <f>+D30</f>
        <v>30</v>
      </c>
      <c r="E31" s="80">
        <f t="shared" ref="E31:E48" si="32">+DE31</f>
        <v>48</v>
      </c>
      <c r="F31" s="274"/>
      <c r="G31" s="81"/>
      <c r="H31" s="81"/>
      <c r="I31" s="81"/>
      <c r="J31" s="81"/>
      <c r="K31" s="81"/>
      <c r="L31" s="81"/>
      <c r="M31" s="81" t="s">
        <v>32</v>
      </c>
      <c r="N31" s="379"/>
      <c r="O31" s="379"/>
      <c r="P31" s="379"/>
      <c r="Q31" s="379"/>
      <c r="R31" s="379"/>
      <c r="S31" s="379"/>
      <c r="T31" s="379"/>
      <c r="U31" s="379"/>
      <c r="V31" s="379"/>
      <c r="W31" s="379" t="s">
        <v>196</v>
      </c>
      <c r="X31" s="379"/>
      <c r="Y31" s="379"/>
      <c r="Z31" s="379"/>
      <c r="AA31" s="379"/>
      <c r="AB31" s="379"/>
      <c r="AC31" s="379"/>
      <c r="AD31" s="379"/>
      <c r="AE31" s="379"/>
      <c r="AF31" s="379"/>
      <c r="AG31" s="379" t="s">
        <v>197</v>
      </c>
      <c r="AH31" s="379"/>
      <c r="AI31" s="379"/>
      <c r="AJ31" s="379"/>
      <c r="AK31" s="51"/>
      <c r="AL31" s="379"/>
      <c r="AM31" s="379"/>
      <c r="AN31" s="379"/>
      <c r="AO31" s="379"/>
      <c r="AP31" s="379"/>
      <c r="AQ31" s="379"/>
      <c r="AR31" s="379"/>
      <c r="AS31" s="51"/>
      <c r="AT31" s="51"/>
      <c r="AU31" s="379"/>
      <c r="AV31" s="379"/>
      <c r="AW31" s="379"/>
      <c r="AX31" s="379"/>
      <c r="AY31" s="379"/>
      <c r="AZ31" s="379"/>
      <c r="BA31" s="379" t="s">
        <v>198</v>
      </c>
      <c r="BB31" s="379"/>
      <c r="BC31" s="379"/>
      <c r="BD31" s="379"/>
      <c r="BE31" s="199"/>
      <c r="BF31" s="379"/>
      <c r="BG31" s="379"/>
      <c r="BH31" s="379"/>
      <c r="BI31" s="379"/>
      <c r="BJ31" s="379"/>
      <c r="BK31" s="379" t="s">
        <v>199</v>
      </c>
      <c r="BL31" s="379"/>
      <c r="BM31" s="379"/>
      <c r="BN31" s="379"/>
      <c r="BO31" s="379"/>
      <c r="BP31" s="379"/>
      <c r="BQ31" s="379"/>
      <c r="BR31" s="379"/>
      <c r="BS31" s="379"/>
      <c r="BT31" s="379"/>
      <c r="BU31" s="379" t="s">
        <v>200</v>
      </c>
      <c r="BV31" s="379"/>
      <c r="BW31" s="379"/>
      <c r="BX31" s="379"/>
      <c r="BY31" s="51"/>
      <c r="BZ31" s="379"/>
      <c r="CA31" s="379"/>
      <c r="CB31" s="379"/>
      <c r="CC31" s="379"/>
      <c r="CD31" s="379"/>
      <c r="CE31" s="379" t="s">
        <v>201</v>
      </c>
      <c r="CF31" s="379"/>
      <c r="CG31" s="379"/>
      <c r="CH31" s="379"/>
      <c r="CI31" s="379"/>
      <c r="CJ31" s="379"/>
      <c r="CK31" s="379"/>
      <c r="CL31" s="379"/>
      <c r="CM31" s="379"/>
      <c r="CN31" s="51"/>
      <c r="CO31" s="379" t="s">
        <v>206</v>
      </c>
      <c r="CP31" s="81"/>
      <c r="CQ31" s="81"/>
      <c r="CR31" s="81"/>
      <c r="CS31" s="82"/>
      <c r="CT31" s="81"/>
      <c r="CU31" s="81"/>
      <c r="CV31" s="81"/>
      <c r="CW31" s="81"/>
      <c r="CX31" s="81"/>
      <c r="CY31" s="81"/>
      <c r="CZ31" s="81"/>
      <c r="DA31" s="81"/>
      <c r="DB31" s="81"/>
      <c r="DC31" s="74">
        <f>(COUNTA(G31:DB31))*3</f>
        <v>24</v>
      </c>
      <c r="DD31" s="83">
        <v>24</v>
      </c>
      <c r="DE31" s="239">
        <f t="shared" si="27"/>
        <v>48</v>
      </c>
      <c r="DF31" s="63" t="s">
        <v>126</v>
      </c>
      <c r="DG31" s="170" t="s">
        <v>138</v>
      </c>
    </row>
    <row r="32" spans="1:111" ht="45.75" x14ac:dyDescent="0.25">
      <c r="A32" s="144">
        <v>7496</v>
      </c>
      <c r="B32" s="80" t="s">
        <v>99</v>
      </c>
      <c r="C32" s="16" t="s">
        <v>142</v>
      </c>
      <c r="D32" s="80">
        <f>+D31</f>
        <v>30</v>
      </c>
      <c r="E32" s="80">
        <f t="shared" si="32"/>
        <v>48</v>
      </c>
      <c r="F32" s="274"/>
      <c r="G32" s="81"/>
      <c r="H32" s="81"/>
      <c r="I32" s="81" t="s">
        <v>32</v>
      </c>
      <c r="J32" s="379"/>
      <c r="K32" s="379"/>
      <c r="L32" s="379"/>
      <c r="M32" s="379"/>
      <c r="N32" s="379"/>
      <c r="O32" s="379"/>
      <c r="P32" s="379"/>
      <c r="Q32" s="379"/>
      <c r="R32" s="379"/>
      <c r="S32" s="379" t="s">
        <v>189</v>
      </c>
      <c r="T32" s="379"/>
      <c r="U32" s="379"/>
      <c r="V32" s="379"/>
      <c r="W32" s="379"/>
      <c r="X32" s="379"/>
      <c r="Y32" s="379"/>
      <c r="Z32" s="379"/>
      <c r="AA32" s="379"/>
      <c r="AB32" s="379"/>
      <c r="AC32" s="379" t="s">
        <v>190</v>
      </c>
      <c r="AD32" s="379"/>
      <c r="AE32" s="379"/>
      <c r="AF32" s="379"/>
      <c r="AG32" s="379"/>
      <c r="AH32" s="379"/>
      <c r="AI32" s="379"/>
      <c r="AJ32" s="379"/>
      <c r="AK32" s="51"/>
      <c r="AL32" s="379"/>
      <c r="AM32" s="379" t="s">
        <v>191</v>
      </c>
      <c r="AN32" s="379"/>
      <c r="AO32" s="379"/>
      <c r="AP32" s="379"/>
      <c r="AQ32" s="379"/>
      <c r="AR32" s="379"/>
      <c r="AS32" s="51"/>
      <c r="AT32" s="51"/>
      <c r="AU32" s="379"/>
      <c r="AV32" s="379"/>
      <c r="AW32" s="379" t="s">
        <v>192</v>
      </c>
      <c r="AX32" s="379"/>
      <c r="AY32" s="379"/>
      <c r="AZ32" s="379"/>
      <c r="BA32" s="379"/>
      <c r="BB32" s="379"/>
      <c r="BC32" s="379"/>
      <c r="BD32" s="379"/>
      <c r="BE32" s="200"/>
      <c r="BF32" s="379"/>
      <c r="BG32" s="379" t="s">
        <v>193</v>
      </c>
      <c r="BH32" s="379"/>
      <c r="BI32" s="379"/>
      <c r="BJ32" s="379"/>
      <c r="BK32" s="379"/>
      <c r="BL32" s="379"/>
      <c r="BM32" s="379"/>
      <c r="BN32" s="379"/>
      <c r="BO32" s="379"/>
      <c r="BP32" s="379"/>
      <c r="BQ32" s="379" t="s">
        <v>194</v>
      </c>
      <c r="BR32" s="379"/>
      <c r="BS32" s="379"/>
      <c r="BT32" s="379"/>
      <c r="BU32" s="379"/>
      <c r="BV32" s="379"/>
      <c r="BW32" s="379"/>
      <c r="BX32" s="379"/>
      <c r="BY32" s="51"/>
      <c r="BZ32" s="379"/>
      <c r="CA32" s="379" t="s">
        <v>206</v>
      </c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2"/>
      <c r="CO32" s="81"/>
      <c r="CP32" s="81"/>
      <c r="CQ32" s="81"/>
      <c r="CR32" s="81"/>
      <c r="CS32" s="82"/>
      <c r="CT32" s="81"/>
      <c r="CU32" s="81"/>
      <c r="CV32" s="81"/>
      <c r="CW32" s="81"/>
      <c r="CX32" s="81"/>
      <c r="CY32" s="81"/>
      <c r="CZ32" s="81"/>
      <c r="DA32" s="81"/>
      <c r="DB32" s="81"/>
      <c r="DC32" s="74">
        <f t="shared" si="31"/>
        <v>24</v>
      </c>
      <c r="DD32" s="83">
        <v>24</v>
      </c>
      <c r="DE32" s="239">
        <f t="shared" si="27"/>
        <v>48</v>
      </c>
      <c r="DF32" s="63" t="s">
        <v>126</v>
      </c>
      <c r="DG32" s="170" t="s">
        <v>144</v>
      </c>
    </row>
    <row r="33" spans="1:111" ht="15.75" x14ac:dyDescent="0.25">
      <c r="A33" s="144">
        <v>7496</v>
      </c>
      <c r="B33" s="80" t="s">
        <v>97</v>
      </c>
      <c r="C33" s="16" t="s">
        <v>98</v>
      </c>
      <c r="D33" s="80">
        <f>+D32</f>
        <v>30</v>
      </c>
      <c r="E33" s="80">
        <f t="shared" si="32"/>
        <v>48</v>
      </c>
      <c r="F33" s="274"/>
      <c r="G33" s="81"/>
      <c r="H33" s="81"/>
      <c r="I33" s="81"/>
      <c r="J33" s="81"/>
      <c r="K33" s="81"/>
      <c r="L33" s="81" t="s">
        <v>32</v>
      </c>
      <c r="M33" s="379"/>
      <c r="N33" s="379"/>
      <c r="O33" s="379"/>
      <c r="P33" s="379"/>
      <c r="Q33" s="379"/>
      <c r="R33" s="379"/>
      <c r="S33" s="379"/>
      <c r="T33" s="379"/>
      <c r="U33" s="379"/>
      <c r="V33" s="379" t="s">
        <v>196</v>
      </c>
      <c r="W33" s="379"/>
      <c r="X33" s="379"/>
      <c r="Y33" s="379"/>
      <c r="Z33" s="379"/>
      <c r="AA33" s="379"/>
      <c r="AB33" s="379"/>
      <c r="AC33" s="379"/>
      <c r="AD33" s="379"/>
      <c r="AE33" s="379"/>
      <c r="AF33" s="379" t="s">
        <v>197</v>
      </c>
      <c r="AG33" s="379"/>
      <c r="AH33" s="379"/>
      <c r="AI33" s="379"/>
      <c r="AJ33" s="379"/>
      <c r="AK33" s="51"/>
      <c r="AL33" s="379"/>
      <c r="AM33" s="379"/>
      <c r="AN33" s="379"/>
      <c r="AO33" s="379"/>
      <c r="AP33" s="379"/>
      <c r="AQ33" s="379"/>
      <c r="AR33" s="379"/>
      <c r="AS33" s="51"/>
      <c r="AT33" s="51"/>
      <c r="AU33" s="379"/>
      <c r="AV33" s="379"/>
      <c r="AW33" s="379"/>
      <c r="AX33" s="379"/>
      <c r="AY33" s="379"/>
      <c r="AZ33" s="379" t="s">
        <v>198</v>
      </c>
      <c r="BA33" s="379"/>
      <c r="BB33" s="379"/>
      <c r="BC33" s="379"/>
      <c r="BD33" s="379"/>
      <c r="BE33" s="379"/>
      <c r="BF33" s="379"/>
      <c r="BG33" s="379"/>
      <c r="BH33" s="379"/>
      <c r="BI33" s="379"/>
      <c r="BJ33" s="379" t="s">
        <v>199</v>
      </c>
      <c r="BK33" s="379"/>
      <c r="BL33" s="379"/>
      <c r="BM33" s="379"/>
      <c r="BN33" s="379"/>
      <c r="BO33" s="379"/>
      <c r="BP33" s="379"/>
      <c r="BQ33" s="379"/>
      <c r="BR33" s="379"/>
      <c r="BS33" s="379"/>
      <c r="BT33" s="379" t="s">
        <v>200</v>
      </c>
      <c r="BU33" s="379"/>
      <c r="BV33" s="379"/>
      <c r="BW33" s="379"/>
      <c r="BX33" s="379"/>
      <c r="BY33" s="51"/>
      <c r="BZ33" s="379"/>
      <c r="CA33" s="379"/>
      <c r="CB33" s="379"/>
      <c r="CC33" s="379"/>
      <c r="CD33" s="379" t="s">
        <v>201</v>
      </c>
      <c r="CE33" s="379"/>
      <c r="CF33" s="379"/>
      <c r="CG33" s="379"/>
      <c r="CH33" s="379"/>
      <c r="CI33" s="379"/>
      <c r="CJ33" s="379"/>
      <c r="CK33" s="379"/>
      <c r="CL33" s="379"/>
      <c r="CM33" s="379"/>
      <c r="CN33" s="51"/>
      <c r="CO33" s="379"/>
      <c r="CP33" s="379"/>
      <c r="CQ33" s="379"/>
      <c r="CR33" s="379"/>
      <c r="CS33" s="51"/>
      <c r="CT33" s="379"/>
      <c r="CU33" s="379"/>
      <c r="CV33" s="379"/>
      <c r="CW33" s="379"/>
      <c r="CX33" s="379" t="s">
        <v>206</v>
      </c>
      <c r="CY33" s="81"/>
      <c r="CZ33" s="81"/>
      <c r="DA33" s="81"/>
      <c r="DB33" s="81"/>
      <c r="DC33" s="74">
        <f>(COUNTA(G33:DB33))*3</f>
        <v>24</v>
      </c>
      <c r="DD33" s="83">
        <v>24</v>
      </c>
      <c r="DE33" s="239">
        <f t="shared" si="27"/>
        <v>48</v>
      </c>
      <c r="DF33" s="63" t="s">
        <v>126</v>
      </c>
      <c r="DG33" s="170" t="s">
        <v>138</v>
      </c>
    </row>
    <row r="34" spans="1:111" ht="33" customHeight="1" thickBot="1" x14ac:dyDescent="0.3">
      <c r="A34" s="418">
        <v>7496</v>
      </c>
      <c r="B34" s="420" t="s">
        <v>100</v>
      </c>
      <c r="C34" s="52" t="s">
        <v>101</v>
      </c>
      <c r="D34" s="245">
        <f>+D33</f>
        <v>30</v>
      </c>
      <c r="E34" s="245">
        <f t="shared" si="32"/>
        <v>38</v>
      </c>
      <c r="F34" s="274"/>
      <c r="G34" s="81" t="s">
        <v>32</v>
      </c>
      <c r="H34" s="379"/>
      <c r="I34" s="379"/>
      <c r="J34" s="379"/>
      <c r="K34" s="379"/>
      <c r="L34" s="379"/>
      <c r="M34" s="379"/>
      <c r="N34" s="379"/>
      <c r="O34" s="379"/>
      <c r="P34" s="379"/>
      <c r="Q34" s="379" t="s">
        <v>196</v>
      </c>
      <c r="R34" s="379"/>
      <c r="S34" s="379"/>
      <c r="T34" s="379"/>
      <c r="U34" s="379"/>
      <c r="V34" s="379"/>
      <c r="W34" s="379"/>
      <c r="X34" s="379"/>
      <c r="Y34" s="379"/>
      <c r="Z34" s="379"/>
      <c r="AA34" s="379" t="s">
        <v>197</v>
      </c>
      <c r="AB34" s="379"/>
      <c r="AC34" s="379"/>
      <c r="AD34" s="379"/>
      <c r="AE34" s="379"/>
      <c r="AF34" s="379"/>
      <c r="AG34" s="379"/>
      <c r="AH34" s="379"/>
      <c r="AI34" s="379"/>
      <c r="AJ34" s="379"/>
      <c r="AK34" s="51"/>
      <c r="AL34" s="379"/>
      <c r="AM34" s="379"/>
      <c r="AN34" s="379"/>
      <c r="AO34" s="379"/>
      <c r="AP34" s="379"/>
      <c r="AQ34" s="379"/>
      <c r="AR34" s="379"/>
      <c r="AS34" s="51"/>
      <c r="AT34" s="51"/>
      <c r="AU34" s="379" t="s">
        <v>198</v>
      </c>
      <c r="AV34" s="379"/>
      <c r="AW34" s="379"/>
      <c r="AX34" s="379"/>
      <c r="AY34" s="379"/>
      <c r="AZ34" s="379"/>
      <c r="BA34" s="379"/>
      <c r="BB34" s="379"/>
      <c r="BC34" s="379"/>
      <c r="BD34" s="379"/>
      <c r="BE34" s="379" t="s">
        <v>199</v>
      </c>
      <c r="BF34" s="379"/>
      <c r="BG34" s="379"/>
      <c r="BH34" s="379"/>
      <c r="BI34" s="379"/>
      <c r="BJ34" s="379"/>
      <c r="BK34" s="379"/>
      <c r="BL34" s="379"/>
      <c r="BM34" s="379"/>
      <c r="BN34" s="379"/>
      <c r="BO34" s="379" t="s">
        <v>200</v>
      </c>
      <c r="BP34" s="379"/>
      <c r="BQ34" s="379"/>
      <c r="BR34" s="379"/>
      <c r="BS34" s="379"/>
      <c r="BT34" s="379"/>
      <c r="BU34" s="379"/>
      <c r="BV34" s="379"/>
      <c r="BW34" s="379"/>
      <c r="BX34" s="379"/>
      <c r="BY34" s="51"/>
      <c r="BZ34" s="379"/>
      <c r="CA34" s="379"/>
      <c r="CB34" s="379"/>
      <c r="CC34" s="379"/>
      <c r="CD34" s="379"/>
      <c r="CE34" s="379"/>
      <c r="CF34" s="379"/>
      <c r="CG34" s="379"/>
      <c r="CH34" s="81"/>
      <c r="CI34" s="81" t="s">
        <v>201</v>
      </c>
      <c r="CJ34" s="81"/>
      <c r="CK34" s="81"/>
      <c r="CL34" s="81"/>
      <c r="CM34" s="81"/>
      <c r="CN34" s="82"/>
      <c r="CO34" s="81"/>
      <c r="CP34" s="81"/>
      <c r="CQ34" s="81"/>
      <c r="CR34" s="81"/>
      <c r="CS34" s="82"/>
      <c r="CT34" s="379" t="s">
        <v>206</v>
      </c>
      <c r="CU34" s="81"/>
      <c r="CV34" s="81"/>
      <c r="CW34" s="81"/>
      <c r="CX34" s="81"/>
      <c r="CY34" s="81"/>
      <c r="CZ34" s="81"/>
      <c r="DA34" s="81"/>
      <c r="DB34" s="81"/>
      <c r="DC34" s="282">
        <f>(COUNTA(G34:DB34))*2</f>
        <v>16</v>
      </c>
      <c r="DD34" s="85">
        <v>22</v>
      </c>
      <c r="DE34" s="240">
        <f t="shared" si="27"/>
        <v>38</v>
      </c>
      <c r="DF34" s="86" t="s">
        <v>127</v>
      </c>
      <c r="DG34" s="170" t="s">
        <v>138</v>
      </c>
    </row>
    <row r="35" spans="1:111" ht="15.75" x14ac:dyDescent="0.2">
      <c r="A35" s="117">
        <v>8496</v>
      </c>
      <c r="B35" s="59" t="s">
        <v>102</v>
      </c>
      <c r="C35" s="57" t="s">
        <v>103</v>
      </c>
      <c r="D35" s="36">
        <v>20</v>
      </c>
      <c r="E35" s="36">
        <f t="shared" si="32"/>
        <v>48</v>
      </c>
      <c r="F35" s="275"/>
      <c r="G35" s="28"/>
      <c r="H35" s="28" t="s">
        <v>32</v>
      </c>
      <c r="I35" s="379"/>
      <c r="J35" s="379"/>
      <c r="K35" s="379"/>
      <c r="L35" s="379"/>
      <c r="M35" s="379"/>
      <c r="N35" s="379"/>
      <c r="O35" s="379"/>
      <c r="P35" s="379"/>
      <c r="Q35" s="379"/>
      <c r="R35" s="379" t="s">
        <v>196</v>
      </c>
      <c r="S35" s="379"/>
      <c r="T35" s="379"/>
      <c r="U35" s="379"/>
      <c r="V35" s="379"/>
      <c r="W35" s="379"/>
      <c r="X35" s="379"/>
      <c r="Y35" s="379"/>
      <c r="Z35" s="379"/>
      <c r="AA35" s="379"/>
      <c r="AB35" s="379" t="s">
        <v>197</v>
      </c>
      <c r="AC35" s="379"/>
      <c r="AD35" s="379"/>
      <c r="AE35" s="379"/>
      <c r="AF35" s="379"/>
      <c r="AG35" s="379"/>
      <c r="AH35" s="379"/>
      <c r="AI35" s="379"/>
      <c r="AJ35" s="379"/>
      <c r="AK35" s="51"/>
      <c r="AL35" s="379" t="s">
        <v>198</v>
      </c>
      <c r="AM35" s="379"/>
      <c r="AN35" s="379"/>
      <c r="AO35" s="379"/>
      <c r="AP35" s="379"/>
      <c r="AQ35" s="379"/>
      <c r="AR35" s="379"/>
      <c r="AS35" s="51"/>
      <c r="AT35" s="51"/>
      <c r="AU35" s="379"/>
      <c r="AV35" s="379" t="s">
        <v>199</v>
      </c>
      <c r="AW35" s="379"/>
      <c r="AX35" s="379"/>
      <c r="AY35" s="379"/>
      <c r="AZ35" s="379"/>
      <c r="BA35" s="379"/>
      <c r="BB35" s="379"/>
      <c r="BC35" s="379"/>
      <c r="BD35" s="379"/>
      <c r="BE35" s="200"/>
      <c r="BF35" s="379" t="s">
        <v>200</v>
      </c>
      <c r="BG35" s="379"/>
      <c r="BH35" s="379"/>
      <c r="BI35" s="379"/>
      <c r="BJ35" s="379"/>
      <c r="BK35" s="379"/>
      <c r="BL35" s="379"/>
      <c r="BM35" s="379"/>
      <c r="BN35" s="379"/>
      <c r="BO35" s="379"/>
      <c r="BP35" s="379" t="s">
        <v>201</v>
      </c>
      <c r="BQ35" s="379"/>
      <c r="BR35" s="379"/>
      <c r="BS35" s="379"/>
      <c r="BT35" s="379"/>
      <c r="BU35" s="379"/>
      <c r="BV35" s="379"/>
      <c r="BW35" s="379"/>
      <c r="BX35" s="379"/>
      <c r="BY35" s="51"/>
      <c r="BZ35" s="199" t="s">
        <v>206</v>
      </c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51"/>
      <c r="CO35" s="28"/>
      <c r="CP35" s="28"/>
      <c r="CQ35" s="28"/>
      <c r="CR35" s="28"/>
      <c r="CS35" s="51"/>
      <c r="CT35" s="28"/>
      <c r="CU35" s="28"/>
      <c r="CV35" s="28"/>
      <c r="CW35" s="28"/>
      <c r="CX35" s="28"/>
      <c r="CY35" s="28"/>
      <c r="CZ35" s="28"/>
      <c r="DA35" s="28"/>
      <c r="DB35" s="28"/>
      <c r="DC35" s="281">
        <f>(COUNTA(G35:CH35))*3</f>
        <v>24</v>
      </c>
      <c r="DD35" s="47">
        <v>24</v>
      </c>
      <c r="DE35" s="41">
        <f t="shared" si="27"/>
        <v>48</v>
      </c>
      <c r="DF35" s="62" t="s">
        <v>126</v>
      </c>
      <c r="DG35" s="170" t="s">
        <v>139</v>
      </c>
    </row>
    <row r="36" spans="1:111" ht="46.5" x14ac:dyDescent="0.25">
      <c r="A36" s="119">
        <v>8496</v>
      </c>
      <c r="B36" s="26" t="s">
        <v>104</v>
      </c>
      <c r="C36" s="16" t="s">
        <v>143</v>
      </c>
      <c r="D36" s="26">
        <f>+D35</f>
        <v>20</v>
      </c>
      <c r="E36" s="26">
        <f t="shared" si="32"/>
        <v>48</v>
      </c>
      <c r="F36" s="150"/>
      <c r="G36" s="28" t="s">
        <v>32</v>
      </c>
      <c r="H36" s="379"/>
      <c r="I36" s="379"/>
      <c r="J36" s="379"/>
      <c r="K36" s="379"/>
      <c r="L36" s="379"/>
      <c r="M36" s="379"/>
      <c r="N36" s="379"/>
      <c r="O36" s="379"/>
      <c r="P36" s="379"/>
      <c r="Q36" s="379" t="s">
        <v>196</v>
      </c>
      <c r="R36" s="379"/>
      <c r="S36" s="379"/>
      <c r="T36" s="379"/>
      <c r="U36" s="379"/>
      <c r="V36" s="379"/>
      <c r="W36" s="379"/>
      <c r="X36" s="379"/>
      <c r="Y36" s="379"/>
      <c r="Z36" s="379"/>
      <c r="AA36" s="379" t="s">
        <v>197</v>
      </c>
      <c r="AB36" s="379"/>
      <c r="AC36" s="379"/>
      <c r="AD36" s="379"/>
      <c r="AE36" s="379"/>
      <c r="AF36" s="379"/>
      <c r="AG36" s="379"/>
      <c r="AH36" s="379"/>
      <c r="AI36" s="379"/>
      <c r="AJ36" s="379"/>
      <c r="AK36" s="51"/>
      <c r="AL36" s="379"/>
      <c r="AM36" s="379"/>
      <c r="AN36" s="379"/>
      <c r="AO36" s="379"/>
      <c r="AP36" s="379"/>
      <c r="AQ36" s="379"/>
      <c r="AR36" s="379"/>
      <c r="AS36" s="51"/>
      <c r="AT36" s="51"/>
      <c r="AU36" s="379" t="s">
        <v>198</v>
      </c>
      <c r="AV36" s="379"/>
      <c r="AW36" s="379"/>
      <c r="AX36" s="379"/>
      <c r="AY36" s="379"/>
      <c r="AZ36" s="379"/>
      <c r="BA36" s="379"/>
      <c r="BB36" s="379"/>
      <c r="BC36" s="379"/>
      <c r="BD36" s="379"/>
      <c r="BE36" s="379" t="s">
        <v>199</v>
      </c>
      <c r="BF36" s="379"/>
      <c r="BG36" s="379"/>
      <c r="BH36" s="379"/>
      <c r="BI36" s="379"/>
      <c r="BJ36" s="379"/>
      <c r="BK36" s="379"/>
      <c r="BL36" s="379"/>
      <c r="BM36" s="379"/>
      <c r="BN36" s="379"/>
      <c r="BO36" s="379" t="s">
        <v>200</v>
      </c>
      <c r="BP36" s="379"/>
      <c r="BQ36" s="379"/>
      <c r="BR36" s="379"/>
      <c r="BS36" s="379"/>
      <c r="BT36" s="379"/>
      <c r="BU36" s="379"/>
      <c r="BV36" s="379"/>
      <c r="BW36" s="379"/>
      <c r="BX36" s="379"/>
      <c r="BY36" s="51"/>
      <c r="BZ36" s="379"/>
      <c r="CA36" s="379"/>
      <c r="CB36" s="379"/>
      <c r="CC36" s="379"/>
      <c r="CD36" s="379"/>
      <c r="CE36" s="379"/>
      <c r="CF36" s="379"/>
      <c r="CG36" s="379"/>
      <c r="CH36" s="28"/>
      <c r="CI36" s="28" t="s">
        <v>201</v>
      </c>
      <c r="CJ36" s="28"/>
      <c r="CK36" s="28"/>
      <c r="CL36" s="28"/>
      <c r="CM36" s="28"/>
      <c r="CN36" s="51"/>
      <c r="CO36" s="28"/>
      <c r="CP36" s="28"/>
      <c r="CQ36" s="28"/>
      <c r="CR36" s="28"/>
      <c r="CS36" s="51"/>
      <c r="CT36" s="379" t="s">
        <v>206</v>
      </c>
      <c r="CU36" s="28"/>
      <c r="CV36" s="28"/>
      <c r="CW36" s="28"/>
      <c r="CX36" s="28"/>
      <c r="CY36" s="28"/>
      <c r="CZ36" s="28"/>
      <c r="DA36" s="28"/>
      <c r="DB36" s="28"/>
      <c r="DC36" s="74">
        <f>(COUNTA(G36:DB36))*3</f>
        <v>24</v>
      </c>
      <c r="DD36" s="48">
        <v>24</v>
      </c>
      <c r="DE36" s="42">
        <f t="shared" si="27"/>
        <v>48</v>
      </c>
      <c r="DF36" s="63" t="s">
        <v>126</v>
      </c>
      <c r="DG36" s="170" t="s">
        <v>138</v>
      </c>
    </row>
    <row r="37" spans="1:111" ht="15.75" x14ac:dyDescent="0.2">
      <c r="A37" s="144">
        <v>8496</v>
      </c>
      <c r="B37" s="80" t="s">
        <v>105</v>
      </c>
      <c r="C37" s="16" t="s">
        <v>106</v>
      </c>
      <c r="D37" s="26">
        <f t="shared" ref="D37:D40" si="33">+D36</f>
        <v>20</v>
      </c>
      <c r="E37" s="26">
        <f t="shared" si="32"/>
        <v>48</v>
      </c>
      <c r="F37" s="276"/>
      <c r="G37" s="28"/>
      <c r="H37" s="28"/>
      <c r="I37" s="28"/>
      <c r="J37" s="28"/>
      <c r="K37" s="28"/>
      <c r="L37" s="28"/>
      <c r="M37" s="28"/>
      <c r="N37" s="28" t="s">
        <v>32</v>
      </c>
      <c r="O37" s="379"/>
      <c r="P37" s="379"/>
      <c r="Q37" s="199"/>
      <c r="R37" s="379"/>
      <c r="S37" s="379"/>
      <c r="T37" s="379"/>
      <c r="U37" s="379"/>
      <c r="V37" s="379"/>
      <c r="W37" s="379"/>
      <c r="X37" s="379" t="s">
        <v>196</v>
      </c>
      <c r="Y37" s="379"/>
      <c r="Z37" s="379"/>
      <c r="AA37" s="379"/>
      <c r="AB37" s="379"/>
      <c r="AC37" s="379"/>
      <c r="AD37" s="379"/>
      <c r="AE37" s="379"/>
      <c r="AF37" s="379"/>
      <c r="AG37" s="379"/>
      <c r="AH37" s="379" t="s">
        <v>197</v>
      </c>
      <c r="AI37" s="379"/>
      <c r="AJ37" s="379"/>
      <c r="AK37" s="51"/>
      <c r="AL37" s="379"/>
      <c r="AM37" s="379"/>
      <c r="AN37" s="379"/>
      <c r="AO37" s="379"/>
      <c r="AP37" s="379"/>
      <c r="AQ37" s="379"/>
      <c r="AR37" s="379"/>
      <c r="AS37" s="51"/>
      <c r="AT37" s="51"/>
      <c r="AU37" s="379"/>
      <c r="AV37" s="379"/>
      <c r="AW37" s="379"/>
      <c r="AX37" s="379"/>
      <c r="AY37" s="379"/>
      <c r="AZ37" s="379"/>
      <c r="BA37" s="379"/>
      <c r="BB37" s="379" t="s">
        <v>198</v>
      </c>
      <c r="BC37" s="379"/>
      <c r="BD37" s="379"/>
      <c r="BE37" s="199"/>
      <c r="BF37" s="379"/>
      <c r="BG37" s="379"/>
      <c r="BH37" s="379"/>
      <c r="BI37" s="379"/>
      <c r="BJ37" s="379"/>
      <c r="BK37" s="379"/>
      <c r="BL37" s="379" t="s">
        <v>199</v>
      </c>
      <c r="BM37" s="379"/>
      <c r="BN37" s="379"/>
      <c r="BO37" s="379"/>
      <c r="BP37" s="379"/>
      <c r="BQ37" s="379"/>
      <c r="BR37" s="379"/>
      <c r="BS37" s="379"/>
      <c r="BT37" s="379"/>
      <c r="BU37" s="379"/>
      <c r="BV37" s="379" t="s">
        <v>200</v>
      </c>
      <c r="BW37" s="379"/>
      <c r="BX37" s="379"/>
      <c r="BY37" s="51"/>
      <c r="BZ37" s="379"/>
      <c r="CA37" s="379"/>
      <c r="CB37" s="379"/>
      <c r="CC37" s="379"/>
      <c r="CD37" s="379"/>
      <c r="CE37" s="379"/>
      <c r="CF37" s="379" t="s">
        <v>201</v>
      </c>
      <c r="CG37" s="379"/>
      <c r="CH37" s="379"/>
      <c r="CI37" s="379"/>
      <c r="CJ37" s="379"/>
      <c r="CK37" s="379"/>
      <c r="CL37" s="379"/>
      <c r="CM37" s="379"/>
      <c r="CN37" s="51"/>
      <c r="CO37" s="379"/>
      <c r="CP37" s="379" t="s">
        <v>206</v>
      </c>
      <c r="CQ37" s="28"/>
      <c r="CR37" s="28"/>
      <c r="CS37" s="51"/>
      <c r="CT37" s="28"/>
      <c r="CU37" s="28"/>
      <c r="CV37" s="28"/>
      <c r="CW37" s="28"/>
      <c r="CX37" s="28"/>
      <c r="CY37" s="28"/>
      <c r="CZ37" s="28"/>
      <c r="DA37" s="28"/>
      <c r="DB37" s="28"/>
      <c r="DC37" s="74">
        <f>(COUNTA(G37:DB37))*3</f>
        <v>24</v>
      </c>
      <c r="DD37" s="48">
        <v>24</v>
      </c>
      <c r="DE37" s="42">
        <f t="shared" si="27"/>
        <v>48</v>
      </c>
      <c r="DF37" s="63" t="s">
        <v>126</v>
      </c>
      <c r="DG37" s="170" t="s">
        <v>138</v>
      </c>
    </row>
    <row r="38" spans="1:111" ht="30" x14ac:dyDescent="0.25">
      <c r="A38" s="144">
        <v>8496</v>
      </c>
      <c r="B38" s="80" t="s">
        <v>107</v>
      </c>
      <c r="C38" s="16" t="s">
        <v>108</v>
      </c>
      <c r="D38" s="26">
        <f t="shared" si="33"/>
        <v>20</v>
      </c>
      <c r="E38" s="26">
        <f t="shared" si="32"/>
        <v>38</v>
      </c>
      <c r="F38" s="150"/>
      <c r="G38" s="28"/>
      <c r="H38" s="28"/>
      <c r="I38" s="30"/>
      <c r="J38" s="433" t="s">
        <v>205</v>
      </c>
      <c r="K38" s="28"/>
      <c r="L38" s="28" t="s">
        <v>32</v>
      </c>
      <c r="M38" s="379"/>
      <c r="N38" s="379"/>
      <c r="O38" s="379"/>
      <c r="P38" s="379"/>
      <c r="Q38" s="379"/>
      <c r="R38" s="379"/>
      <c r="S38" s="379"/>
      <c r="T38" s="379"/>
      <c r="U38" s="379"/>
      <c r="V38" s="379" t="s">
        <v>196</v>
      </c>
      <c r="W38" s="379"/>
      <c r="X38" s="379"/>
      <c r="Y38" s="379"/>
      <c r="Z38" s="379"/>
      <c r="AA38" s="379"/>
      <c r="AB38" s="379"/>
      <c r="AC38" s="379"/>
      <c r="AD38" s="379"/>
      <c r="AE38" s="379"/>
      <c r="AF38" s="379" t="s">
        <v>197</v>
      </c>
      <c r="AG38" s="379"/>
      <c r="AH38" s="379"/>
      <c r="AI38" s="379"/>
      <c r="AJ38" s="379"/>
      <c r="AK38" s="51"/>
      <c r="AL38" s="379"/>
      <c r="AM38" s="379"/>
      <c r="AN38" s="379"/>
      <c r="AO38" s="379"/>
      <c r="AP38" s="379"/>
      <c r="AQ38" s="379"/>
      <c r="AR38" s="379"/>
      <c r="AS38" s="51"/>
      <c r="AT38" s="51"/>
      <c r="AU38" s="379"/>
      <c r="AV38" s="379"/>
      <c r="AW38" s="379"/>
      <c r="AX38" s="379"/>
      <c r="AY38" s="379"/>
      <c r="AZ38" s="379" t="s">
        <v>198</v>
      </c>
      <c r="BA38" s="379"/>
      <c r="BB38" s="379"/>
      <c r="BC38" s="379"/>
      <c r="BD38" s="379"/>
      <c r="BE38" s="379"/>
      <c r="BF38" s="379"/>
      <c r="BG38" s="379"/>
      <c r="BH38" s="379"/>
      <c r="BI38" s="379"/>
      <c r="BJ38" s="379" t="s">
        <v>199</v>
      </c>
      <c r="BK38" s="379"/>
      <c r="BL38" s="379"/>
      <c r="BM38" s="379"/>
      <c r="BN38" s="379"/>
      <c r="BO38" s="379"/>
      <c r="BP38" s="379"/>
      <c r="BQ38" s="379"/>
      <c r="BR38" s="379"/>
      <c r="BS38" s="379"/>
      <c r="BT38" s="379" t="s">
        <v>200</v>
      </c>
      <c r="BU38" s="379"/>
      <c r="BV38" s="379"/>
      <c r="BW38" s="379"/>
      <c r="BX38" s="379"/>
      <c r="BY38" s="51"/>
      <c r="BZ38" s="379"/>
      <c r="CA38" s="379"/>
      <c r="CB38" s="379"/>
      <c r="CC38" s="379"/>
      <c r="CD38" s="379" t="s">
        <v>201</v>
      </c>
      <c r="CE38" s="379"/>
      <c r="CF38" s="379"/>
      <c r="CG38" s="379"/>
      <c r="CH38" s="379"/>
      <c r="CI38" s="379"/>
      <c r="CJ38" s="379"/>
      <c r="CK38" s="379"/>
      <c r="CL38" s="379"/>
      <c r="CM38" s="379"/>
      <c r="CN38" s="51"/>
      <c r="CO38" s="379"/>
      <c r="CP38" s="379"/>
      <c r="CQ38" s="379"/>
      <c r="CR38" s="379"/>
      <c r="CS38" s="51"/>
      <c r="CT38" s="379"/>
      <c r="CU38" s="379"/>
      <c r="CV38" s="379"/>
      <c r="CW38" s="379"/>
      <c r="CX38" s="379" t="s">
        <v>206</v>
      </c>
      <c r="CY38" s="28"/>
      <c r="CZ38" s="28"/>
      <c r="DA38" s="28"/>
      <c r="DB38" s="28"/>
      <c r="DC38" s="74">
        <f>(COUNTA(L38:DB38))*2</f>
        <v>16</v>
      </c>
      <c r="DD38" s="48">
        <v>22</v>
      </c>
      <c r="DE38" s="42">
        <f t="shared" si="27"/>
        <v>38</v>
      </c>
      <c r="DF38" s="63" t="s">
        <v>127</v>
      </c>
      <c r="DG38" s="170" t="s">
        <v>144</v>
      </c>
    </row>
    <row r="39" spans="1:111" ht="30" x14ac:dyDescent="0.2">
      <c r="A39" s="144">
        <v>8496</v>
      </c>
      <c r="B39" s="80" t="s">
        <v>109</v>
      </c>
      <c r="C39" s="16" t="s">
        <v>110</v>
      </c>
      <c r="D39" s="26">
        <f t="shared" si="33"/>
        <v>20</v>
      </c>
      <c r="E39" s="26">
        <f t="shared" si="32"/>
        <v>48</v>
      </c>
      <c r="F39" s="276"/>
      <c r="G39" s="28"/>
      <c r="H39" s="28"/>
      <c r="I39" s="28"/>
      <c r="J39" s="28"/>
      <c r="K39" s="28"/>
      <c r="L39" s="28"/>
      <c r="M39" s="28" t="s">
        <v>32</v>
      </c>
      <c r="N39" s="379"/>
      <c r="O39" s="379"/>
      <c r="P39" s="199"/>
      <c r="Q39" s="379"/>
      <c r="R39" s="379"/>
      <c r="S39" s="379"/>
      <c r="T39" s="379"/>
      <c r="U39" s="379"/>
      <c r="V39" s="379"/>
      <c r="W39" s="379" t="s">
        <v>196</v>
      </c>
      <c r="X39" s="379"/>
      <c r="Y39" s="379"/>
      <c r="Z39" s="379"/>
      <c r="AA39" s="379"/>
      <c r="AB39" s="379"/>
      <c r="AC39" s="379"/>
      <c r="AD39" s="379"/>
      <c r="AE39" s="379"/>
      <c r="AF39" s="379"/>
      <c r="AG39" s="379" t="s">
        <v>197</v>
      </c>
      <c r="AH39" s="379"/>
      <c r="AI39" s="379"/>
      <c r="AJ39" s="379"/>
      <c r="AK39" s="51"/>
      <c r="AL39" s="379"/>
      <c r="AM39" s="379"/>
      <c r="AN39" s="379"/>
      <c r="AO39" s="379"/>
      <c r="AP39" s="379"/>
      <c r="AQ39" s="379"/>
      <c r="AR39" s="379"/>
      <c r="AS39" s="51"/>
      <c r="AT39" s="51"/>
      <c r="AU39" s="379"/>
      <c r="AV39" s="379"/>
      <c r="AW39" s="379"/>
      <c r="AX39" s="379"/>
      <c r="AY39" s="379"/>
      <c r="AZ39" s="379"/>
      <c r="BA39" s="379" t="s">
        <v>198</v>
      </c>
      <c r="BB39" s="379"/>
      <c r="BC39" s="379"/>
      <c r="BD39" s="199"/>
      <c r="BE39" s="379"/>
      <c r="BF39" s="379"/>
      <c r="BG39" s="379"/>
      <c r="BH39" s="379"/>
      <c r="BI39" s="379"/>
      <c r="BJ39" s="379"/>
      <c r="BK39" s="379" t="s">
        <v>199</v>
      </c>
      <c r="BL39" s="379"/>
      <c r="BM39" s="379"/>
      <c r="BN39" s="379"/>
      <c r="BO39" s="379"/>
      <c r="BP39" s="379"/>
      <c r="BQ39" s="379"/>
      <c r="BR39" s="379"/>
      <c r="BS39" s="379"/>
      <c r="BT39" s="379"/>
      <c r="BU39" s="379" t="s">
        <v>200</v>
      </c>
      <c r="BV39" s="379"/>
      <c r="BW39" s="379"/>
      <c r="BX39" s="379"/>
      <c r="BY39" s="51"/>
      <c r="BZ39" s="379"/>
      <c r="CA39" s="379"/>
      <c r="CB39" s="379"/>
      <c r="CC39" s="379"/>
      <c r="CD39" s="379"/>
      <c r="CE39" s="379" t="s">
        <v>201</v>
      </c>
      <c r="CF39" s="379"/>
      <c r="CG39" s="379"/>
      <c r="CH39" s="379"/>
      <c r="CI39" s="379"/>
      <c r="CJ39" s="379"/>
      <c r="CK39" s="379"/>
      <c r="CL39" s="379"/>
      <c r="CM39" s="379"/>
      <c r="CN39" s="51"/>
      <c r="CO39" s="379" t="s">
        <v>206</v>
      </c>
      <c r="CP39" s="28"/>
      <c r="CQ39" s="28"/>
      <c r="CR39" s="28"/>
      <c r="CS39" s="51"/>
      <c r="CT39" s="28"/>
      <c r="CU39" s="28"/>
      <c r="CV39" s="28"/>
      <c r="CW39" s="28"/>
      <c r="CX39" s="28"/>
      <c r="CY39" s="28"/>
      <c r="CZ39" s="28"/>
      <c r="DA39" s="28"/>
      <c r="DB39" s="28"/>
      <c r="DC39" s="74">
        <f>(COUNTA(G39:DB39))*3</f>
        <v>24</v>
      </c>
      <c r="DD39" s="48">
        <v>24</v>
      </c>
      <c r="DE39" s="42">
        <f t="shared" si="27"/>
        <v>48</v>
      </c>
      <c r="DF39" s="63" t="s">
        <v>126</v>
      </c>
      <c r="DG39" s="170" t="s">
        <v>138</v>
      </c>
    </row>
    <row r="40" spans="1:111" ht="16.5" thickBot="1" x14ac:dyDescent="0.25">
      <c r="A40" s="419">
        <v>8496</v>
      </c>
      <c r="B40" s="420" t="s">
        <v>111</v>
      </c>
      <c r="C40" s="52" t="s">
        <v>112</v>
      </c>
      <c r="D40" s="44">
        <f t="shared" si="33"/>
        <v>20</v>
      </c>
      <c r="E40" s="44">
        <f t="shared" si="32"/>
        <v>48</v>
      </c>
      <c r="F40" s="277"/>
      <c r="G40" s="28"/>
      <c r="H40" s="28"/>
      <c r="I40" s="28" t="s">
        <v>32</v>
      </c>
      <c r="J40" s="379"/>
      <c r="K40" s="379"/>
      <c r="L40" s="379"/>
      <c r="M40" s="379"/>
      <c r="N40" s="379"/>
      <c r="O40" s="379"/>
      <c r="P40" s="379"/>
      <c r="Q40" s="379"/>
      <c r="R40" s="379"/>
      <c r="S40" s="379" t="s">
        <v>189</v>
      </c>
      <c r="T40" s="379"/>
      <c r="U40" s="379"/>
      <c r="V40" s="379"/>
      <c r="W40" s="379"/>
      <c r="X40" s="379"/>
      <c r="Y40" s="379"/>
      <c r="Z40" s="379"/>
      <c r="AA40" s="379"/>
      <c r="AB40" s="379"/>
      <c r="AC40" s="379" t="s">
        <v>190</v>
      </c>
      <c r="AD40" s="379"/>
      <c r="AE40" s="379"/>
      <c r="AF40" s="379"/>
      <c r="AG40" s="379"/>
      <c r="AH40" s="379"/>
      <c r="AI40" s="379"/>
      <c r="AJ40" s="379"/>
      <c r="AK40" s="51"/>
      <c r="AL40" s="379"/>
      <c r="AM40" s="379" t="s">
        <v>191</v>
      </c>
      <c r="AN40" s="379"/>
      <c r="AO40" s="379"/>
      <c r="AP40" s="379"/>
      <c r="AQ40" s="379"/>
      <c r="AR40" s="379"/>
      <c r="AS40" s="51"/>
      <c r="AT40" s="51"/>
      <c r="AU40" s="379"/>
      <c r="AV40" s="379"/>
      <c r="AW40" s="379" t="s">
        <v>192</v>
      </c>
      <c r="AX40" s="379"/>
      <c r="AY40" s="379"/>
      <c r="AZ40" s="379"/>
      <c r="BA40" s="379"/>
      <c r="BB40" s="379"/>
      <c r="BC40" s="379"/>
      <c r="BD40" s="379"/>
      <c r="BE40" s="200"/>
      <c r="BF40" s="379"/>
      <c r="BG40" s="379" t="s">
        <v>193</v>
      </c>
      <c r="BH40" s="379"/>
      <c r="BI40" s="379"/>
      <c r="BJ40" s="379"/>
      <c r="BK40" s="379"/>
      <c r="BL40" s="379"/>
      <c r="BM40" s="379"/>
      <c r="BN40" s="379"/>
      <c r="BO40" s="379"/>
      <c r="BP40" s="379"/>
      <c r="BQ40" s="379" t="s">
        <v>194</v>
      </c>
      <c r="BR40" s="379"/>
      <c r="BS40" s="379"/>
      <c r="BT40" s="379"/>
      <c r="BU40" s="379"/>
      <c r="BV40" s="379"/>
      <c r="BW40" s="379"/>
      <c r="BX40" s="379"/>
      <c r="BY40" s="51"/>
      <c r="BZ40" s="379"/>
      <c r="CA40" s="379" t="s">
        <v>206</v>
      </c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379"/>
      <c r="CN40" s="51"/>
      <c r="CO40" s="28"/>
      <c r="CP40" s="28"/>
      <c r="CQ40" s="28"/>
      <c r="CR40" s="28"/>
      <c r="CS40" s="51"/>
      <c r="CT40" s="28"/>
      <c r="CU40" s="28"/>
      <c r="CV40" s="28"/>
      <c r="CW40" s="28"/>
      <c r="CX40" s="28"/>
      <c r="CY40" s="28"/>
      <c r="CZ40" s="28"/>
      <c r="DA40" s="28"/>
      <c r="DB40" s="28"/>
      <c r="DC40" s="282">
        <f>(COUNTA(G40:CH40))*3</f>
        <v>24</v>
      </c>
      <c r="DD40" s="49">
        <v>24</v>
      </c>
      <c r="DE40" s="46">
        <f t="shared" si="27"/>
        <v>48</v>
      </c>
      <c r="DF40" s="75" t="s">
        <v>126</v>
      </c>
      <c r="DG40" s="170" t="s">
        <v>138</v>
      </c>
    </row>
    <row r="41" spans="1:111" ht="29.25" customHeight="1" x14ac:dyDescent="0.2">
      <c r="A41" s="141">
        <v>9496</v>
      </c>
      <c r="B41" s="246" t="s">
        <v>119</v>
      </c>
      <c r="C41" s="58" t="s">
        <v>120</v>
      </c>
      <c r="D41" s="59">
        <v>19</v>
      </c>
      <c r="E41" s="59">
        <f t="shared" si="32"/>
        <v>48</v>
      </c>
      <c r="F41" s="278"/>
      <c r="G41" s="28"/>
      <c r="H41" s="28"/>
      <c r="I41" s="28"/>
      <c r="J41" s="28"/>
      <c r="K41" s="81"/>
      <c r="L41" s="28" t="s">
        <v>32</v>
      </c>
      <c r="M41" s="379"/>
      <c r="N41" s="379"/>
      <c r="O41" s="379"/>
      <c r="P41" s="379"/>
      <c r="Q41" s="379"/>
      <c r="R41" s="379"/>
      <c r="S41" s="379"/>
      <c r="T41" s="379"/>
      <c r="U41" s="379"/>
      <c r="V41" s="379" t="s">
        <v>196</v>
      </c>
      <c r="W41" s="379"/>
      <c r="X41" s="379"/>
      <c r="Y41" s="379"/>
      <c r="Z41" s="379"/>
      <c r="AA41" s="379"/>
      <c r="AB41" s="379"/>
      <c r="AC41" s="379"/>
      <c r="AD41" s="379"/>
      <c r="AE41" s="379"/>
      <c r="AF41" s="379" t="s">
        <v>197</v>
      </c>
      <c r="AG41" s="379"/>
      <c r="AH41" s="379"/>
      <c r="AI41" s="379"/>
      <c r="AJ41" s="379"/>
      <c r="AK41" s="51"/>
      <c r="AL41" s="379"/>
      <c r="AM41" s="379"/>
      <c r="AN41" s="379"/>
      <c r="AO41" s="379"/>
      <c r="AP41" s="379"/>
      <c r="AQ41" s="379"/>
      <c r="AR41" s="379"/>
      <c r="AS41" s="51"/>
      <c r="AT41" s="51"/>
      <c r="AU41" s="379"/>
      <c r="AV41" s="379"/>
      <c r="AW41" s="379"/>
      <c r="AX41" s="379"/>
      <c r="AY41" s="379"/>
      <c r="AZ41" s="379" t="s">
        <v>198</v>
      </c>
      <c r="BA41" s="379"/>
      <c r="BB41" s="379"/>
      <c r="BC41" s="379"/>
      <c r="BD41" s="379"/>
      <c r="BE41" s="379"/>
      <c r="BF41" s="379"/>
      <c r="BG41" s="379"/>
      <c r="BH41" s="379"/>
      <c r="BI41" s="379"/>
      <c r="BJ41" s="379" t="s">
        <v>199</v>
      </c>
      <c r="BK41" s="379"/>
      <c r="BL41" s="379"/>
      <c r="BM41" s="379"/>
      <c r="BN41" s="379"/>
      <c r="BO41" s="379"/>
      <c r="BP41" s="379"/>
      <c r="BQ41" s="379"/>
      <c r="BR41" s="379"/>
      <c r="BS41" s="379"/>
      <c r="BT41" s="379" t="s">
        <v>200</v>
      </c>
      <c r="BU41" s="379"/>
      <c r="BV41" s="379"/>
      <c r="BW41" s="379"/>
      <c r="BX41" s="379"/>
      <c r="BY41" s="51"/>
      <c r="BZ41" s="379"/>
      <c r="CA41" s="379"/>
      <c r="CB41" s="379"/>
      <c r="CC41" s="379"/>
      <c r="CD41" s="379" t="s">
        <v>201</v>
      </c>
      <c r="CE41" s="379"/>
      <c r="CF41" s="379"/>
      <c r="CG41" s="379"/>
      <c r="CH41" s="379"/>
      <c r="CI41" s="379"/>
      <c r="CJ41" s="379"/>
      <c r="CK41" s="379"/>
      <c r="CL41" s="379"/>
      <c r="CM41" s="379"/>
      <c r="CN41" s="51"/>
      <c r="CO41" s="379"/>
      <c r="CP41" s="379"/>
      <c r="CQ41" s="379"/>
      <c r="CR41" s="379"/>
      <c r="CS41" s="51"/>
      <c r="CT41" s="379"/>
      <c r="CU41" s="379"/>
      <c r="CV41" s="379"/>
      <c r="CW41" s="379"/>
      <c r="CX41" s="379" t="s">
        <v>206</v>
      </c>
      <c r="CY41" s="28"/>
      <c r="CZ41" s="28"/>
      <c r="DA41" s="28"/>
      <c r="DB41" s="28"/>
      <c r="DC41" s="281">
        <v>24</v>
      </c>
      <c r="DD41" s="47">
        <v>24</v>
      </c>
      <c r="DE41" s="41">
        <f t="shared" si="27"/>
        <v>48</v>
      </c>
      <c r="DF41" s="62" t="s">
        <v>126</v>
      </c>
      <c r="DG41" s="170" t="s">
        <v>138</v>
      </c>
    </row>
    <row r="42" spans="1:111" ht="27" customHeight="1" x14ac:dyDescent="0.2">
      <c r="A42" s="119">
        <v>9496</v>
      </c>
      <c r="B42" s="26" t="s">
        <v>115</v>
      </c>
      <c r="C42" s="16" t="s">
        <v>114</v>
      </c>
      <c r="D42" s="26">
        <f t="shared" ref="D42:D46" si="34">+D41</f>
        <v>19</v>
      </c>
      <c r="E42" s="26">
        <f t="shared" si="32"/>
        <v>48</v>
      </c>
      <c r="F42" s="278"/>
      <c r="G42" s="28"/>
      <c r="H42" s="28"/>
      <c r="I42" s="28"/>
      <c r="J42" s="28"/>
      <c r="K42" s="28"/>
      <c r="L42" s="28"/>
      <c r="M42" s="28" t="s">
        <v>32</v>
      </c>
      <c r="N42" s="379"/>
      <c r="O42" s="379"/>
      <c r="P42" s="19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51"/>
      <c r="AL42" s="379"/>
      <c r="AM42" s="379"/>
      <c r="AN42" s="379"/>
      <c r="AO42" s="379"/>
      <c r="AP42" s="379"/>
      <c r="AQ42" s="379" t="s">
        <v>202</v>
      </c>
      <c r="AR42" s="379"/>
      <c r="AS42" s="51"/>
      <c r="AT42" s="51"/>
      <c r="AU42" s="379"/>
      <c r="AV42" s="379"/>
      <c r="AW42" s="379"/>
      <c r="AX42" s="379"/>
      <c r="AY42" s="379"/>
      <c r="AZ42" s="379"/>
      <c r="BA42" s="379"/>
      <c r="BB42" s="379"/>
      <c r="BC42" s="379"/>
      <c r="BD42" s="199"/>
      <c r="BE42" s="379"/>
      <c r="BF42" s="379"/>
      <c r="BG42" s="379"/>
      <c r="BH42" s="379"/>
      <c r="BI42" s="379"/>
      <c r="BJ42" s="379"/>
      <c r="BK42" s="379"/>
      <c r="BL42" s="379"/>
      <c r="BM42" s="379"/>
      <c r="BN42" s="379"/>
      <c r="BO42" s="379"/>
      <c r="BP42" s="379"/>
      <c r="BQ42" s="379"/>
      <c r="BR42" s="379"/>
      <c r="BS42" s="379"/>
      <c r="BT42" s="379"/>
      <c r="BU42" s="379"/>
      <c r="BV42" s="379"/>
      <c r="BW42" s="379"/>
      <c r="BX42" s="379"/>
      <c r="BY42" s="51"/>
      <c r="BZ42" s="379"/>
      <c r="CA42" s="379"/>
      <c r="CB42" s="379"/>
      <c r="CC42" s="379"/>
      <c r="CD42" s="379"/>
      <c r="CE42" s="379" t="s">
        <v>195</v>
      </c>
      <c r="CF42" s="379"/>
      <c r="CG42" s="379"/>
      <c r="CH42" s="379"/>
      <c r="CI42" s="379"/>
      <c r="CJ42" s="379"/>
      <c r="CK42" s="379"/>
      <c r="CL42" s="379"/>
      <c r="CM42" s="379"/>
      <c r="CN42" s="51"/>
      <c r="CO42" s="379"/>
      <c r="CP42" s="28"/>
      <c r="CQ42" s="28"/>
      <c r="CR42" s="28"/>
      <c r="CS42" s="51"/>
      <c r="CT42" s="28"/>
      <c r="CU42" s="28"/>
      <c r="CV42" s="28"/>
      <c r="CW42" s="28"/>
      <c r="CX42" s="28"/>
      <c r="CY42" s="28"/>
      <c r="CZ42" s="28"/>
      <c r="DA42" s="28"/>
      <c r="DB42" s="28"/>
      <c r="DC42" s="251">
        <v>24</v>
      </c>
      <c r="DD42" s="48">
        <v>24</v>
      </c>
      <c r="DE42" s="42">
        <f t="shared" si="27"/>
        <v>48</v>
      </c>
      <c r="DF42" s="63" t="s">
        <v>126</v>
      </c>
      <c r="DG42" s="170" t="s">
        <v>138</v>
      </c>
    </row>
    <row r="43" spans="1:111" ht="15.75" x14ac:dyDescent="0.2">
      <c r="A43" s="119">
        <v>9496</v>
      </c>
      <c r="B43" s="26" t="s">
        <v>113</v>
      </c>
      <c r="C43" s="16" t="s">
        <v>116</v>
      </c>
      <c r="D43" s="26">
        <f t="shared" si="34"/>
        <v>19</v>
      </c>
      <c r="E43" s="26">
        <f t="shared" si="32"/>
        <v>48</v>
      </c>
      <c r="F43" s="278"/>
      <c r="G43" s="28"/>
      <c r="H43" s="28"/>
      <c r="I43" s="28"/>
      <c r="J43" s="28"/>
      <c r="K43" s="28"/>
      <c r="L43" s="28"/>
      <c r="M43" s="28" t="s">
        <v>32</v>
      </c>
      <c r="N43" s="379"/>
      <c r="O43" s="379"/>
      <c r="P43" s="19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51"/>
      <c r="AL43" s="379"/>
      <c r="AM43" s="379"/>
      <c r="AN43" s="379"/>
      <c r="AO43" s="379"/>
      <c r="AP43" s="379"/>
      <c r="AQ43" s="379" t="s">
        <v>202</v>
      </c>
      <c r="AR43" s="379"/>
      <c r="AS43" s="51"/>
      <c r="AT43" s="51"/>
      <c r="AU43" s="379"/>
      <c r="AV43" s="379"/>
      <c r="AW43" s="379"/>
      <c r="AX43" s="379"/>
      <c r="AY43" s="379"/>
      <c r="AZ43" s="379"/>
      <c r="BA43" s="379"/>
      <c r="BB43" s="379"/>
      <c r="BC43" s="379"/>
      <c r="BD43" s="199"/>
      <c r="BE43" s="379"/>
      <c r="BF43" s="379"/>
      <c r="BG43" s="379"/>
      <c r="BH43" s="379"/>
      <c r="BI43" s="379"/>
      <c r="BJ43" s="379"/>
      <c r="BK43" s="379"/>
      <c r="BL43" s="379"/>
      <c r="BM43" s="379"/>
      <c r="BN43" s="379"/>
      <c r="BO43" s="379"/>
      <c r="BP43" s="379"/>
      <c r="BQ43" s="379"/>
      <c r="BR43" s="379"/>
      <c r="BS43" s="379"/>
      <c r="BT43" s="379"/>
      <c r="BU43" s="379"/>
      <c r="BV43" s="379"/>
      <c r="BW43" s="379"/>
      <c r="BX43" s="379"/>
      <c r="BY43" s="51"/>
      <c r="BZ43" s="379"/>
      <c r="CA43" s="379"/>
      <c r="CB43" s="379"/>
      <c r="CC43" s="379"/>
      <c r="CD43" s="379"/>
      <c r="CE43" s="379" t="s">
        <v>195</v>
      </c>
      <c r="CF43" s="379"/>
      <c r="CG43" s="379"/>
      <c r="CH43" s="379"/>
      <c r="CI43" s="379"/>
      <c r="CJ43" s="379"/>
      <c r="CK43" s="379"/>
      <c r="CL43" s="379"/>
      <c r="CM43" s="379"/>
      <c r="CN43" s="51"/>
      <c r="CO43" s="379"/>
      <c r="CP43" s="28"/>
      <c r="CQ43" s="28"/>
      <c r="CR43" s="28"/>
      <c r="CS43" s="51"/>
      <c r="CT43" s="28"/>
      <c r="CU43" s="28"/>
      <c r="CV43" s="28"/>
      <c r="CW43" s="28"/>
      <c r="CX43" s="28"/>
      <c r="CY43" s="28"/>
      <c r="CZ43" s="28"/>
      <c r="DA43" s="28"/>
      <c r="DB43" s="28"/>
      <c r="DC43" s="74">
        <v>24</v>
      </c>
      <c r="DD43" s="48">
        <v>24</v>
      </c>
      <c r="DE43" s="42">
        <f t="shared" si="27"/>
        <v>48</v>
      </c>
      <c r="DF43" s="63" t="s">
        <v>126</v>
      </c>
      <c r="DG43" s="170" t="s">
        <v>138</v>
      </c>
    </row>
    <row r="44" spans="1:111" ht="45.75" x14ac:dyDescent="0.2">
      <c r="A44" s="144">
        <v>9496</v>
      </c>
      <c r="B44" s="80" t="s">
        <v>123</v>
      </c>
      <c r="C44" s="16" t="s">
        <v>130</v>
      </c>
      <c r="D44" s="26">
        <f t="shared" si="34"/>
        <v>19</v>
      </c>
      <c r="E44" s="26">
        <f t="shared" si="32"/>
        <v>48</v>
      </c>
      <c r="F44" s="278"/>
      <c r="G44" s="28"/>
      <c r="H44" s="28"/>
      <c r="I44" s="28" t="s">
        <v>32</v>
      </c>
      <c r="J44" s="379"/>
      <c r="K44" s="379"/>
      <c r="L44" s="379"/>
      <c r="M44" s="379"/>
      <c r="N44" s="379"/>
      <c r="O44" s="379"/>
      <c r="P44" s="379"/>
      <c r="Q44" s="379"/>
      <c r="R44" s="379"/>
      <c r="S44" s="379" t="s">
        <v>189</v>
      </c>
      <c r="T44" s="379"/>
      <c r="U44" s="379"/>
      <c r="V44" s="379"/>
      <c r="W44" s="379"/>
      <c r="X44" s="379"/>
      <c r="Y44" s="379"/>
      <c r="Z44" s="379"/>
      <c r="AA44" s="379"/>
      <c r="AB44" s="379"/>
      <c r="AC44" s="379" t="s">
        <v>190</v>
      </c>
      <c r="AD44" s="379"/>
      <c r="AE44" s="379"/>
      <c r="AF44" s="379"/>
      <c r="AG44" s="379"/>
      <c r="AH44" s="379"/>
      <c r="AI44" s="379"/>
      <c r="AJ44" s="379"/>
      <c r="AK44" s="51"/>
      <c r="AL44" s="379"/>
      <c r="AM44" s="379" t="s">
        <v>191</v>
      </c>
      <c r="AN44" s="379"/>
      <c r="AO44" s="379"/>
      <c r="AP44" s="379"/>
      <c r="AQ44" s="379"/>
      <c r="AR44" s="379"/>
      <c r="AS44" s="51"/>
      <c r="AT44" s="51"/>
      <c r="AU44" s="379"/>
      <c r="AV44" s="379"/>
      <c r="AW44" s="379" t="s">
        <v>192</v>
      </c>
      <c r="AX44" s="379"/>
      <c r="AY44" s="379"/>
      <c r="AZ44" s="379"/>
      <c r="BA44" s="379"/>
      <c r="BB44" s="379"/>
      <c r="BC44" s="379"/>
      <c r="BD44" s="379"/>
      <c r="BE44" s="200"/>
      <c r="BF44" s="379"/>
      <c r="BG44" s="379" t="s">
        <v>193</v>
      </c>
      <c r="BH44" s="379"/>
      <c r="BI44" s="379"/>
      <c r="BJ44" s="379"/>
      <c r="BK44" s="379"/>
      <c r="BL44" s="379"/>
      <c r="BM44" s="379"/>
      <c r="BN44" s="379"/>
      <c r="BO44" s="379"/>
      <c r="BP44" s="379"/>
      <c r="BQ44" s="379" t="s">
        <v>194</v>
      </c>
      <c r="BR44" s="379"/>
      <c r="BS44" s="379"/>
      <c r="BT44" s="379"/>
      <c r="BU44" s="379"/>
      <c r="BV44" s="379"/>
      <c r="BW44" s="379"/>
      <c r="BX44" s="379"/>
      <c r="BY44" s="51"/>
      <c r="BZ44" s="379"/>
      <c r="CA44" s="379" t="s">
        <v>206</v>
      </c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51"/>
      <c r="CO44" s="28"/>
      <c r="CP44" s="28"/>
      <c r="CQ44" s="28"/>
      <c r="CR44" s="28"/>
      <c r="CS44" s="51"/>
      <c r="CT44" s="28"/>
      <c r="CU44" s="28"/>
      <c r="CV44" s="28"/>
      <c r="CW44" s="28"/>
      <c r="CX44" s="28"/>
      <c r="CY44" s="28"/>
      <c r="CZ44" s="28"/>
      <c r="DA44" s="28"/>
      <c r="DB44" s="28"/>
      <c r="DC44" s="74">
        <f>(COUNTA(G44:CH44))*3</f>
        <v>24</v>
      </c>
      <c r="DD44" s="48">
        <v>24</v>
      </c>
      <c r="DE44" s="42">
        <f t="shared" si="27"/>
        <v>48</v>
      </c>
      <c r="DF44" s="63" t="s">
        <v>126</v>
      </c>
      <c r="DG44" s="170" t="s">
        <v>138</v>
      </c>
    </row>
    <row r="45" spans="1:111" ht="45.75" x14ac:dyDescent="0.2">
      <c r="A45" s="144">
        <v>9496</v>
      </c>
      <c r="B45" s="80" t="s">
        <v>124</v>
      </c>
      <c r="C45" s="16" t="s">
        <v>131</v>
      </c>
      <c r="D45" s="26">
        <f t="shared" si="34"/>
        <v>19</v>
      </c>
      <c r="E45" s="26">
        <f t="shared" si="32"/>
        <v>48</v>
      </c>
      <c r="F45" s="279"/>
      <c r="G45" s="28" t="s">
        <v>32</v>
      </c>
      <c r="H45" s="379"/>
      <c r="I45" s="379"/>
      <c r="J45" s="379"/>
      <c r="K45" s="379"/>
      <c r="L45" s="379"/>
      <c r="M45" s="379"/>
      <c r="N45" s="379"/>
      <c r="O45" s="379"/>
      <c r="P45" s="379"/>
      <c r="Q45" s="379" t="s">
        <v>196</v>
      </c>
      <c r="R45" s="379"/>
      <c r="S45" s="379"/>
      <c r="T45" s="379"/>
      <c r="U45" s="379"/>
      <c r="V45" s="379"/>
      <c r="W45" s="379"/>
      <c r="X45" s="379"/>
      <c r="Y45" s="379"/>
      <c r="Z45" s="379"/>
      <c r="AA45" s="379" t="s">
        <v>197</v>
      </c>
      <c r="AB45" s="379"/>
      <c r="AC45" s="379"/>
      <c r="AD45" s="379"/>
      <c r="AE45" s="379"/>
      <c r="AF45" s="379"/>
      <c r="AG45" s="379"/>
      <c r="AH45" s="379"/>
      <c r="AI45" s="379"/>
      <c r="AJ45" s="379"/>
      <c r="AK45" s="51"/>
      <c r="AL45" s="379"/>
      <c r="AM45" s="379"/>
      <c r="AN45" s="379"/>
      <c r="AO45" s="379"/>
      <c r="AP45" s="379"/>
      <c r="AQ45" s="379"/>
      <c r="AR45" s="379"/>
      <c r="AS45" s="51"/>
      <c r="AT45" s="51"/>
      <c r="AU45" s="379" t="s">
        <v>198</v>
      </c>
      <c r="AV45" s="379"/>
      <c r="AW45" s="379"/>
      <c r="AX45" s="379"/>
      <c r="AY45" s="379"/>
      <c r="AZ45" s="379"/>
      <c r="BA45" s="379"/>
      <c r="BB45" s="379"/>
      <c r="BC45" s="379"/>
      <c r="BD45" s="379"/>
      <c r="BE45" s="379" t="s">
        <v>199</v>
      </c>
      <c r="BF45" s="379"/>
      <c r="BG45" s="379"/>
      <c r="BH45" s="379"/>
      <c r="BI45" s="379"/>
      <c r="BJ45" s="379"/>
      <c r="BK45" s="379"/>
      <c r="BL45" s="379"/>
      <c r="BM45" s="379"/>
      <c r="BN45" s="379"/>
      <c r="BO45" s="379" t="s">
        <v>200</v>
      </c>
      <c r="BP45" s="379"/>
      <c r="BQ45" s="379"/>
      <c r="BR45" s="379"/>
      <c r="BS45" s="379"/>
      <c r="BT45" s="379"/>
      <c r="BU45" s="379"/>
      <c r="BV45" s="379"/>
      <c r="BW45" s="379"/>
      <c r="BX45" s="379"/>
      <c r="BY45" s="51"/>
      <c r="BZ45" s="379"/>
      <c r="CA45" s="379"/>
      <c r="CB45" s="379"/>
      <c r="CC45" s="379"/>
      <c r="CD45" s="379"/>
      <c r="CE45" s="379"/>
      <c r="CF45" s="379"/>
      <c r="CG45" s="379"/>
      <c r="CH45" s="28"/>
      <c r="CI45" s="28" t="s">
        <v>201</v>
      </c>
      <c r="CJ45" s="28"/>
      <c r="CK45" s="28"/>
      <c r="CL45" s="28"/>
      <c r="CM45" s="28"/>
      <c r="CN45" s="51"/>
      <c r="CO45" s="28"/>
      <c r="CP45" s="28"/>
      <c r="CQ45" s="28"/>
      <c r="CR45" s="28"/>
      <c r="CS45" s="51"/>
      <c r="CT45" s="379" t="s">
        <v>206</v>
      </c>
      <c r="CU45" s="28"/>
      <c r="CV45" s="28"/>
      <c r="CW45" s="28"/>
      <c r="CX45" s="28"/>
      <c r="CY45" s="28"/>
      <c r="CZ45" s="28"/>
      <c r="DA45" s="28"/>
      <c r="DB45" s="28"/>
      <c r="DC45" s="74">
        <f>(COUNTA(G45:DB45))*3</f>
        <v>24</v>
      </c>
      <c r="DD45" s="48">
        <v>24</v>
      </c>
      <c r="DE45" s="42">
        <f t="shared" si="27"/>
        <v>48</v>
      </c>
      <c r="DF45" s="63" t="s">
        <v>126</v>
      </c>
      <c r="DG45" s="170" t="s">
        <v>138</v>
      </c>
    </row>
    <row r="46" spans="1:111" ht="16.5" thickBot="1" x14ac:dyDescent="0.25">
      <c r="A46" s="144">
        <v>9496</v>
      </c>
      <c r="B46" s="26" t="s">
        <v>117</v>
      </c>
      <c r="C46" s="16" t="s">
        <v>118</v>
      </c>
      <c r="D46" s="26">
        <f t="shared" si="34"/>
        <v>19</v>
      </c>
      <c r="E46" s="26">
        <f t="shared" si="32"/>
        <v>48</v>
      </c>
      <c r="F46" s="276"/>
      <c r="G46" s="28"/>
      <c r="H46" s="28" t="s">
        <v>32</v>
      </c>
      <c r="I46" s="379"/>
      <c r="J46" s="379"/>
      <c r="K46" s="379"/>
      <c r="L46" s="379"/>
      <c r="M46" s="379"/>
      <c r="N46" s="379"/>
      <c r="O46" s="379"/>
      <c r="P46" s="379"/>
      <c r="Q46" s="379"/>
      <c r="R46" s="379" t="s">
        <v>196</v>
      </c>
      <c r="S46" s="379"/>
      <c r="T46" s="379"/>
      <c r="U46" s="379"/>
      <c r="V46" s="379"/>
      <c r="W46" s="379"/>
      <c r="X46" s="379"/>
      <c r="Y46" s="379"/>
      <c r="Z46" s="379"/>
      <c r="AA46" s="379"/>
      <c r="AB46" s="379" t="s">
        <v>197</v>
      </c>
      <c r="AC46" s="379"/>
      <c r="AD46" s="379"/>
      <c r="AE46" s="379"/>
      <c r="AF46" s="379"/>
      <c r="AG46" s="379"/>
      <c r="AH46" s="379"/>
      <c r="AI46" s="379"/>
      <c r="AJ46" s="379"/>
      <c r="AK46" s="51"/>
      <c r="AL46" s="379" t="s">
        <v>198</v>
      </c>
      <c r="AM46" s="379"/>
      <c r="AN46" s="379"/>
      <c r="AO46" s="379"/>
      <c r="AP46" s="379"/>
      <c r="AQ46" s="379"/>
      <c r="AR46" s="379"/>
      <c r="AS46" s="51"/>
      <c r="AT46" s="51"/>
      <c r="AU46" s="379"/>
      <c r="AV46" s="379" t="s">
        <v>199</v>
      </c>
      <c r="AW46" s="379"/>
      <c r="AX46" s="379"/>
      <c r="AY46" s="379"/>
      <c r="AZ46" s="379"/>
      <c r="BA46" s="379"/>
      <c r="BB46" s="379"/>
      <c r="BC46" s="379"/>
      <c r="BD46" s="379"/>
      <c r="BE46" s="200"/>
      <c r="BF46" s="379" t="s">
        <v>200</v>
      </c>
      <c r="BG46" s="379"/>
      <c r="BH46" s="379"/>
      <c r="BI46" s="379"/>
      <c r="BJ46" s="379"/>
      <c r="BK46" s="379"/>
      <c r="BL46" s="379"/>
      <c r="BM46" s="379"/>
      <c r="BN46" s="379"/>
      <c r="BO46" s="379"/>
      <c r="BP46" s="379" t="s">
        <v>201</v>
      </c>
      <c r="BQ46" s="379"/>
      <c r="BR46" s="379"/>
      <c r="BS46" s="379"/>
      <c r="BT46" s="379"/>
      <c r="BU46" s="379"/>
      <c r="BV46" s="379"/>
      <c r="BW46" s="379"/>
      <c r="BX46" s="379"/>
      <c r="BY46" s="51"/>
      <c r="BZ46" s="199" t="s">
        <v>206</v>
      </c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51"/>
      <c r="CO46" s="28"/>
      <c r="CP46" s="28"/>
      <c r="CQ46" s="28"/>
      <c r="CR46" s="28"/>
      <c r="CS46" s="51"/>
      <c r="CT46" s="28"/>
      <c r="CU46" s="28"/>
      <c r="CV46" s="28"/>
      <c r="CW46" s="28"/>
      <c r="CX46" s="28"/>
      <c r="CY46" s="28"/>
      <c r="CZ46" s="28"/>
      <c r="DA46" s="28"/>
      <c r="DB46" s="28"/>
      <c r="DC46" s="282">
        <f>(COUNTA(G46:CH46))*3</f>
        <v>24</v>
      </c>
      <c r="DD46" s="49">
        <v>24</v>
      </c>
      <c r="DE46" s="46">
        <f t="shared" si="27"/>
        <v>48</v>
      </c>
      <c r="DF46" s="63" t="s">
        <v>126</v>
      </c>
      <c r="DG46" s="170" t="s">
        <v>139</v>
      </c>
    </row>
    <row r="47" spans="1:111" ht="15.75" x14ac:dyDescent="0.2">
      <c r="A47" s="33">
        <v>10496</v>
      </c>
      <c r="B47" s="40" t="s">
        <v>121</v>
      </c>
      <c r="C47" s="34" t="s">
        <v>122</v>
      </c>
      <c r="D47" s="36">
        <v>18</v>
      </c>
      <c r="E47" s="36">
        <f t="shared" si="32"/>
        <v>0</v>
      </c>
      <c r="F47" s="275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8"/>
      <c r="AH47" s="458"/>
      <c r="AI47" s="458"/>
      <c r="AJ47" s="458"/>
      <c r="AK47" s="458"/>
      <c r="AL47" s="458"/>
      <c r="AM47" s="458"/>
      <c r="AN47" s="458"/>
      <c r="AO47" s="458"/>
      <c r="AP47" s="458"/>
      <c r="AQ47" s="458"/>
      <c r="AR47" s="458"/>
      <c r="AS47" s="458"/>
      <c r="AT47" s="458"/>
      <c r="AU47" s="458"/>
      <c r="AV47" s="458"/>
      <c r="AW47" s="458"/>
      <c r="AX47" s="458"/>
      <c r="AY47" s="458"/>
      <c r="AZ47" s="458"/>
      <c r="BA47" s="458"/>
      <c r="BB47" s="458"/>
      <c r="BC47" s="458"/>
      <c r="BD47" s="458"/>
      <c r="BE47" s="458"/>
      <c r="BF47" s="458"/>
      <c r="BG47" s="458"/>
      <c r="BH47" s="458"/>
      <c r="BI47" s="458"/>
      <c r="BJ47" s="458"/>
      <c r="BK47" s="458"/>
      <c r="BL47" s="458"/>
      <c r="BM47" s="458"/>
      <c r="BN47" s="458"/>
      <c r="BO47" s="458"/>
      <c r="BP47" s="458"/>
      <c r="BQ47" s="458"/>
      <c r="BR47" s="458"/>
      <c r="BS47" s="458"/>
      <c r="BT47" s="458"/>
      <c r="BU47" s="458"/>
      <c r="BV47" s="28"/>
      <c r="BW47" s="28"/>
      <c r="BX47" s="28"/>
      <c r="BY47" s="51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51"/>
      <c r="CO47" s="28"/>
      <c r="CP47" s="28"/>
      <c r="CQ47" s="28"/>
      <c r="CR47" s="28"/>
      <c r="CS47" s="51"/>
      <c r="CT47" s="28"/>
      <c r="CU47" s="28"/>
      <c r="CV47" s="28"/>
      <c r="CW47" s="28"/>
      <c r="CX47" s="28"/>
      <c r="CY47" s="28"/>
      <c r="CZ47" s="28"/>
      <c r="DA47" s="28"/>
      <c r="DB47" s="28"/>
      <c r="DC47" s="281">
        <v>0</v>
      </c>
      <c r="DD47" s="47">
        <v>0</v>
      </c>
      <c r="DE47" s="41">
        <f t="shared" si="27"/>
        <v>0</v>
      </c>
      <c r="DF47" s="62"/>
      <c r="DG47" s="170" t="s">
        <v>139</v>
      </c>
    </row>
    <row r="48" spans="1:111" ht="46.5" thickBot="1" x14ac:dyDescent="0.25">
      <c r="A48" s="122">
        <v>10496</v>
      </c>
      <c r="B48" s="44" t="s">
        <v>134</v>
      </c>
      <c r="C48" s="52" t="s">
        <v>158</v>
      </c>
      <c r="D48" s="44">
        <f>+D47</f>
        <v>18</v>
      </c>
      <c r="E48" s="44">
        <f t="shared" si="32"/>
        <v>48</v>
      </c>
      <c r="F48" s="280"/>
      <c r="G48" s="28"/>
      <c r="H48" s="28" t="s">
        <v>32</v>
      </c>
      <c r="I48" s="379"/>
      <c r="J48" s="379"/>
      <c r="K48" s="379"/>
      <c r="L48" s="379"/>
      <c r="M48" s="379"/>
      <c r="N48" s="379"/>
      <c r="O48" s="379"/>
      <c r="P48" s="379"/>
      <c r="Q48" s="379"/>
      <c r="R48" s="379" t="s">
        <v>196</v>
      </c>
      <c r="S48" s="379"/>
      <c r="T48" s="379"/>
      <c r="U48" s="379"/>
      <c r="V48" s="379"/>
      <c r="W48" s="379"/>
      <c r="X48" s="379"/>
      <c r="Y48" s="379"/>
      <c r="Z48" s="379"/>
      <c r="AA48" s="379"/>
      <c r="AB48" s="379" t="s">
        <v>197</v>
      </c>
      <c r="AC48" s="379"/>
      <c r="AD48" s="379"/>
      <c r="AE48" s="379"/>
      <c r="AF48" s="379"/>
      <c r="AG48" s="379"/>
      <c r="AH48" s="379"/>
      <c r="AI48" s="379"/>
      <c r="AJ48" s="379"/>
      <c r="AK48" s="51"/>
      <c r="AL48" s="379" t="s">
        <v>198</v>
      </c>
      <c r="AM48" s="379"/>
      <c r="AN48" s="379"/>
      <c r="AO48" s="379"/>
      <c r="AP48" s="379"/>
      <c r="AQ48" s="379"/>
      <c r="AR48" s="379"/>
      <c r="AS48" s="51"/>
      <c r="AT48" s="51"/>
      <c r="AU48" s="379"/>
      <c r="AV48" s="379" t="s">
        <v>199</v>
      </c>
      <c r="AW48" s="379"/>
      <c r="AX48" s="379"/>
      <c r="AY48" s="379"/>
      <c r="AZ48" s="379"/>
      <c r="BA48" s="379"/>
      <c r="BB48" s="379"/>
      <c r="BC48" s="379"/>
      <c r="BD48" s="379"/>
      <c r="BE48" s="200"/>
      <c r="BF48" s="379" t="s">
        <v>200</v>
      </c>
      <c r="BG48" s="379"/>
      <c r="BH48" s="379"/>
      <c r="BI48" s="379"/>
      <c r="BJ48" s="379"/>
      <c r="BK48" s="379"/>
      <c r="BL48" s="379"/>
      <c r="BM48" s="379"/>
      <c r="BN48" s="379"/>
      <c r="BO48" s="379"/>
      <c r="BP48" s="379" t="s">
        <v>201</v>
      </c>
      <c r="BQ48" s="379"/>
      <c r="BR48" s="379"/>
      <c r="BS48" s="379"/>
      <c r="BT48" s="379"/>
      <c r="BU48" s="379"/>
      <c r="BV48" s="379"/>
      <c r="BW48" s="379"/>
      <c r="BX48" s="379"/>
      <c r="BY48" s="51"/>
      <c r="BZ48" s="199" t="s">
        <v>206</v>
      </c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51"/>
      <c r="CO48" s="28"/>
      <c r="CP48" s="28"/>
      <c r="CQ48" s="28"/>
      <c r="CR48" s="28"/>
      <c r="CS48" s="51"/>
      <c r="CT48" s="28"/>
      <c r="CU48" s="28"/>
      <c r="CV48" s="28"/>
      <c r="CW48" s="28"/>
      <c r="CX48" s="28"/>
      <c r="CY48" s="28"/>
      <c r="CZ48" s="28"/>
      <c r="DA48" s="28"/>
      <c r="DB48" s="28"/>
      <c r="DC48" s="282">
        <f>(COUNTA(G48:CH48))*3</f>
        <v>24</v>
      </c>
      <c r="DD48" s="49">
        <v>24</v>
      </c>
      <c r="DE48" s="46">
        <f t="shared" si="27"/>
        <v>48</v>
      </c>
      <c r="DF48" s="63" t="s">
        <v>126</v>
      </c>
      <c r="DG48" s="170" t="s">
        <v>138</v>
      </c>
    </row>
    <row r="49" spans="1:111" s="93" customFormat="1" x14ac:dyDescent="0.2">
      <c r="A49" s="89"/>
      <c r="B49" s="89"/>
      <c r="C49" s="90"/>
      <c r="D49" s="92"/>
      <c r="E49" s="89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94"/>
      <c r="Z49" s="88"/>
      <c r="AA49" s="94"/>
      <c r="AB49" s="88"/>
      <c r="AC49" s="88"/>
      <c r="AD49" s="88"/>
      <c r="AE49" s="88"/>
      <c r="AF49" s="88"/>
      <c r="AG49" s="88"/>
      <c r="AH49" s="88"/>
      <c r="AI49" s="94"/>
      <c r="AJ49" s="88"/>
      <c r="AK49" s="94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95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94"/>
      <c r="BW49" s="94"/>
      <c r="BX49" s="88"/>
      <c r="BY49" s="94"/>
      <c r="BZ49" s="94"/>
      <c r="CA49" s="88"/>
      <c r="CB49" s="94"/>
      <c r="CC49" s="88"/>
      <c r="CD49" s="88"/>
      <c r="CE49" s="88"/>
      <c r="CF49" s="88"/>
      <c r="CG49" s="96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97"/>
      <c r="DD49" s="98"/>
      <c r="DF49" s="89">
        <f>SUM(DE11:DE48)</f>
        <v>1736</v>
      </c>
      <c r="DG49" s="98"/>
    </row>
    <row r="50" spans="1:111" s="93" customFormat="1" x14ac:dyDescent="0.2">
      <c r="A50" s="448" t="s">
        <v>3</v>
      </c>
      <c r="B50" s="448"/>
      <c r="C50" s="6" t="s">
        <v>128</v>
      </c>
      <c r="D50" s="7"/>
      <c r="E50" s="7"/>
      <c r="F50" s="102" t="s">
        <v>149</v>
      </c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94"/>
      <c r="Z50" s="88"/>
      <c r="AA50" s="94"/>
      <c r="AB50" s="88"/>
      <c r="AC50" s="88"/>
      <c r="AD50" s="88"/>
      <c r="AE50" s="88"/>
      <c r="AF50" s="88"/>
      <c r="AG50" s="88"/>
      <c r="AH50" s="88"/>
      <c r="AI50" s="94"/>
      <c r="AJ50" s="88"/>
      <c r="AK50" s="94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95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94"/>
      <c r="BW50" s="94"/>
      <c r="BX50" s="88"/>
      <c r="BY50" s="94"/>
      <c r="BZ50" s="94"/>
      <c r="CA50" s="88"/>
      <c r="CB50" s="94"/>
      <c r="CC50" s="88"/>
      <c r="CD50" s="88"/>
      <c r="CE50" s="88"/>
      <c r="CF50" s="88"/>
      <c r="CG50" s="96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97"/>
      <c r="DD50" s="98"/>
      <c r="DE50" s="89"/>
      <c r="DG50" s="98"/>
    </row>
    <row r="51" spans="1:111" s="93" customFormat="1" x14ac:dyDescent="0.2">
      <c r="A51" s="448" t="s">
        <v>4</v>
      </c>
      <c r="B51" s="448"/>
      <c r="C51" s="11" t="s">
        <v>129</v>
      </c>
      <c r="D51" s="7"/>
      <c r="E51" s="7"/>
      <c r="F51" s="102" t="s">
        <v>148</v>
      </c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94"/>
      <c r="Z51" s="88"/>
      <c r="AA51" s="94"/>
      <c r="AB51" s="88"/>
      <c r="AC51" s="88"/>
      <c r="AD51" s="88"/>
      <c r="AE51" s="88"/>
      <c r="AF51" s="88"/>
      <c r="AG51" s="88"/>
      <c r="AH51" s="88"/>
      <c r="AI51" s="94"/>
      <c r="AJ51" s="88"/>
      <c r="AK51" s="94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95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94"/>
      <c r="BW51" s="94"/>
      <c r="BX51" s="88"/>
      <c r="BY51" s="94"/>
      <c r="BZ51" s="94"/>
      <c r="CA51" s="88"/>
      <c r="CB51" s="94"/>
      <c r="CC51" s="88"/>
      <c r="CD51" s="88"/>
      <c r="CE51" s="88"/>
      <c r="CF51" s="88"/>
      <c r="CG51" s="96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97"/>
      <c r="DD51" s="98"/>
      <c r="DE51" s="89"/>
      <c r="DG51" s="98"/>
    </row>
    <row r="52" spans="1:111" s="93" customFormat="1" ht="15.75" thickBot="1" x14ac:dyDescent="0.3">
      <c r="A52" s="2"/>
      <c r="B52" s="2"/>
      <c r="C52" s="2"/>
      <c r="D52" s="2"/>
      <c r="E52" s="2"/>
      <c r="F52" s="207" t="s">
        <v>151</v>
      </c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94"/>
      <c r="Z52" s="88"/>
      <c r="AA52" s="94"/>
      <c r="AB52" s="88"/>
      <c r="AC52" s="88"/>
      <c r="AD52" s="88"/>
      <c r="AE52" s="88"/>
      <c r="AF52" s="88"/>
      <c r="AG52" s="88"/>
      <c r="AH52" s="88"/>
      <c r="AI52" s="94"/>
      <c r="AJ52" s="88"/>
      <c r="AK52" s="94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95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94"/>
      <c r="BW52" s="94"/>
      <c r="BX52" s="88"/>
      <c r="BY52" s="94"/>
      <c r="BZ52" s="94"/>
      <c r="CA52" s="88"/>
      <c r="CB52" s="94"/>
      <c r="CC52" s="88"/>
      <c r="CD52" s="88"/>
      <c r="CE52" s="88"/>
      <c r="CF52" s="88"/>
      <c r="CG52" s="96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97"/>
      <c r="DD52" s="98"/>
      <c r="DE52" s="89"/>
      <c r="DG52" s="98"/>
    </row>
    <row r="53" spans="1:111" s="93" customFormat="1" ht="15.75" thickBot="1" x14ac:dyDescent="0.25">
      <c r="A53" s="2"/>
      <c r="B53" s="2"/>
      <c r="C53" s="2"/>
      <c r="D53" s="2"/>
      <c r="E53" s="2"/>
      <c r="F53" s="2"/>
      <c r="G53" s="452" t="s">
        <v>188</v>
      </c>
      <c r="H53" s="453"/>
      <c r="I53" s="453"/>
      <c r="J53" s="453"/>
      <c r="K53" s="453"/>
      <c r="L53" s="453"/>
      <c r="M53" s="453"/>
      <c r="N53" s="453"/>
      <c r="O53" s="453"/>
      <c r="P53" s="453"/>
      <c r="Q53" s="453"/>
      <c r="R53" s="453"/>
      <c r="S53" s="453"/>
      <c r="T53" s="453"/>
      <c r="U53" s="454"/>
      <c r="V53" s="455" t="s">
        <v>179</v>
      </c>
      <c r="W53" s="450"/>
      <c r="X53" s="450"/>
      <c r="Y53" s="450"/>
      <c r="Z53" s="450"/>
      <c r="AA53" s="450"/>
      <c r="AB53" s="450"/>
      <c r="AC53" s="450"/>
      <c r="AD53" s="450"/>
      <c r="AE53" s="450"/>
      <c r="AF53" s="450"/>
      <c r="AG53" s="450"/>
      <c r="AH53" s="450"/>
      <c r="AI53" s="450"/>
      <c r="AJ53" s="450"/>
      <c r="AK53" s="450"/>
      <c r="AL53" s="450"/>
      <c r="AM53" s="450"/>
      <c r="AN53" s="450"/>
      <c r="AO53" s="450"/>
      <c r="AP53" s="450"/>
      <c r="AQ53" s="450"/>
      <c r="AR53" s="456"/>
      <c r="AS53" s="449" t="s">
        <v>180</v>
      </c>
      <c r="AT53" s="450"/>
      <c r="AU53" s="450"/>
      <c r="AV53" s="450"/>
      <c r="AW53" s="450"/>
      <c r="AX53" s="450"/>
      <c r="AY53" s="450"/>
      <c r="AZ53" s="450"/>
      <c r="BA53" s="450"/>
      <c r="BB53" s="450"/>
      <c r="BC53" s="450"/>
      <c r="BD53" s="450"/>
      <c r="BE53" s="450"/>
      <c r="BF53" s="450"/>
      <c r="BG53" s="450"/>
      <c r="BH53" s="450"/>
      <c r="BI53" s="450"/>
      <c r="BJ53" s="450"/>
      <c r="BK53" s="450"/>
      <c r="BL53" s="450"/>
      <c r="BM53" s="450"/>
      <c r="BN53" s="457"/>
      <c r="BO53" s="449" t="s">
        <v>181</v>
      </c>
      <c r="BP53" s="450"/>
      <c r="BQ53" s="450"/>
      <c r="BR53" s="450"/>
      <c r="BS53" s="450"/>
      <c r="BT53" s="450"/>
      <c r="BU53" s="450"/>
      <c r="BV53" s="450"/>
      <c r="BW53" s="450"/>
      <c r="BX53" s="450"/>
      <c r="BY53" s="450"/>
      <c r="BZ53" s="450"/>
      <c r="CA53" s="450"/>
      <c r="CB53" s="450"/>
      <c r="CC53" s="450"/>
      <c r="CD53" s="450"/>
      <c r="CE53" s="450"/>
      <c r="CF53" s="450"/>
      <c r="CG53" s="450"/>
      <c r="CH53" s="457"/>
      <c r="CI53" s="451"/>
      <c r="CJ53" s="449" t="s">
        <v>182</v>
      </c>
      <c r="CK53" s="450"/>
      <c r="CL53" s="450"/>
      <c r="CM53" s="450"/>
      <c r="CN53" s="450"/>
      <c r="CO53" s="450"/>
      <c r="CP53" s="450"/>
      <c r="CQ53" s="450"/>
      <c r="CR53" s="450"/>
      <c r="CS53" s="450"/>
      <c r="CT53" s="450"/>
      <c r="CU53" s="450"/>
      <c r="CV53" s="450"/>
      <c r="CW53" s="450"/>
      <c r="CX53" s="450"/>
      <c r="CY53" s="450"/>
      <c r="CZ53" s="450"/>
      <c r="DA53" s="450"/>
      <c r="DB53" s="451"/>
      <c r="DC53" s="443" t="s">
        <v>17</v>
      </c>
      <c r="DD53" s="445" t="s">
        <v>18</v>
      </c>
      <c r="DE53" s="445" t="s">
        <v>19</v>
      </c>
      <c r="DF53" s="445" t="s">
        <v>125</v>
      </c>
      <c r="DG53" s="98"/>
    </row>
    <row r="54" spans="1:111" s="93" customFormat="1" x14ac:dyDescent="0.2">
      <c r="A54" s="2"/>
      <c r="B54" s="2"/>
      <c r="C54" s="2"/>
      <c r="D54" s="2"/>
      <c r="E54" s="2"/>
      <c r="F54" s="2"/>
      <c r="G54" s="17">
        <v>8</v>
      </c>
      <c r="H54" s="17">
        <f>+G54+1</f>
        <v>9</v>
      </c>
      <c r="I54" s="17">
        <f>+H54+1</f>
        <v>10</v>
      </c>
      <c r="J54" s="17">
        <f t="shared" ref="J54" si="35">+I54+1</f>
        <v>11</v>
      </c>
      <c r="K54" s="17">
        <f t="shared" ref="K54" si="36">+J54+1</f>
        <v>12</v>
      </c>
      <c r="L54" s="17">
        <f>+K54+3</f>
        <v>15</v>
      </c>
      <c r="M54" s="17">
        <f t="shared" ref="M54" si="37">+L54+1</f>
        <v>16</v>
      </c>
      <c r="N54" s="197">
        <f>+M54+1</f>
        <v>17</v>
      </c>
      <c r="O54" s="17">
        <f t="shared" ref="O54" si="38">+N54+1</f>
        <v>18</v>
      </c>
      <c r="P54" s="17">
        <f t="shared" ref="P54" si="39">+O54+1</f>
        <v>19</v>
      </c>
      <c r="Q54" s="17">
        <f>+P54+3</f>
        <v>22</v>
      </c>
      <c r="R54" s="17">
        <f t="shared" ref="R54" si="40">+Q54+1</f>
        <v>23</v>
      </c>
      <c r="S54" s="17">
        <f>+R54+1</f>
        <v>24</v>
      </c>
      <c r="T54" s="17">
        <f t="shared" ref="T54" si="41">+S54+1</f>
        <v>25</v>
      </c>
      <c r="U54" s="198">
        <f t="shared" ref="U54" si="42">+T54+1</f>
        <v>26</v>
      </c>
      <c r="V54" s="17">
        <v>1</v>
      </c>
      <c r="W54" s="17">
        <f t="shared" ref="W54" si="43">+V54+1</f>
        <v>2</v>
      </c>
      <c r="X54" s="17">
        <f t="shared" ref="X54" si="44">+W54+1</f>
        <v>3</v>
      </c>
      <c r="Y54" s="17">
        <f t="shared" ref="Y54" si="45">+X54+1</f>
        <v>4</v>
      </c>
      <c r="Z54" s="17">
        <f t="shared" ref="Z54" si="46">+Y54+1</f>
        <v>5</v>
      </c>
      <c r="AA54" s="17">
        <f>+Z54+3</f>
        <v>8</v>
      </c>
      <c r="AB54" s="17">
        <f t="shared" ref="AB54" si="47">+AA54+1</f>
        <v>9</v>
      </c>
      <c r="AC54" s="17">
        <f>+AB54+1</f>
        <v>10</v>
      </c>
      <c r="AD54" s="17">
        <f>+AC54+1</f>
        <v>11</v>
      </c>
      <c r="AE54" s="17">
        <f t="shared" ref="AE54" si="48">+AD54+1</f>
        <v>12</v>
      </c>
      <c r="AF54" s="17">
        <f>+AE54+3</f>
        <v>15</v>
      </c>
      <c r="AG54" s="17">
        <f t="shared" ref="AG54" si="49">+AF54+1</f>
        <v>16</v>
      </c>
      <c r="AH54" s="17">
        <f>+AG54+1</f>
        <v>17</v>
      </c>
      <c r="AI54" s="17">
        <f t="shared" ref="AI54" si="50">+AH54+1</f>
        <v>18</v>
      </c>
      <c r="AJ54" s="17">
        <f t="shared" ref="AJ54" si="51">+AI54+1</f>
        <v>19</v>
      </c>
      <c r="AK54" s="18">
        <f>+AJ54+3</f>
        <v>22</v>
      </c>
      <c r="AL54" s="17">
        <f t="shared" ref="AL54" si="52">+AK54+1</f>
        <v>23</v>
      </c>
      <c r="AM54" s="17">
        <f>+AL54+1</f>
        <v>24</v>
      </c>
      <c r="AN54" s="17">
        <f t="shared" ref="AN54" si="53">+AM54+1</f>
        <v>25</v>
      </c>
      <c r="AO54" s="17">
        <f t="shared" ref="AO54" si="54">+AN54+1</f>
        <v>26</v>
      </c>
      <c r="AP54" s="17">
        <f>+AO54+3</f>
        <v>29</v>
      </c>
      <c r="AQ54" s="198">
        <f>AP54+1</f>
        <v>30</v>
      </c>
      <c r="AR54" s="17">
        <f>AQ54+1</f>
        <v>31</v>
      </c>
      <c r="AS54" s="17">
        <v>1</v>
      </c>
      <c r="AT54" s="17">
        <f t="shared" ref="AT54" si="55">+AS54+1</f>
        <v>2</v>
      </c>
      <c r="AU54" s="197">
        <f>+AT54+3</f>
        <v>5</v>
      </c>
      <c r="AV54" s="197">
        <f t="shared" ref="AV54" si="56">+AU54+1</f>
        <v>6</v>
      </c>
      <c r="AW54" s="197">
        <f>+AV54+1</f>
        <v>7</v>
      </c>
      <c r="AX54" s="197">
        <f t="shared" ref="AX54" si="57">+AW54+1</f>
        <v>8</v>
      </c>
      <c r="AY54" s="197">
        <f t="shared" ref="AY54" si="58">+AX54+1</f>
        <v>9</v>
      </c>
      <c r="AZ54" s="197">
        <f>+AY54+3</f>
        <v>12</v>
      </c>
      <c r="BA54" s="17">
        <f t="shared" ref="BA54" si="59">+AZ54+1</f>
        <v>13</v>
      </c>
      <c r="BB54" s="197">
        <f>+BA54+1</f>
        <v>14</v>
      </c>
      <c r="BC54" s="17">
        <f t="shared" ref="BC54" si="60">+BB54+1</f>
        <v>15</v>
      </c>
      <c r="BD54" s="17">
        <f t="shared" ref="BD54" si="61">+BC54+1</f>
        <v>16</v>
      </c>
      <c r="BE54" s="17">
        <f>+BD54+3</f>
        <v>19</v>
      </c>
      <c r="BF54" s="17">
        <f t="shared" ref="BF54" si="62">+BE54+1</f>
        <v>20</v>
      </c>
      <c r="BG54" s="17">
        <f>+BF54+1</f>
        <v>21</v>
      </c>
      <c r="BH54" s="17">
        <f t="shared" ref="BH54" si="63">+BG54+1</f>
        <v>22</v>
      </c>
      <c r="BI54" s="17">
        <f t="shared" ref="BI54" si="64">+BH54+1</f>
        <v>23</v>
      </c>
      <c r="BJ54" s="18">
        <f>+BI54+3</f>
        <v>26</v>
      </c>
      <c r="BK54" s="17">
        <f t="shared" ref="BK54" si="65">+BJ54+1</f>
        <v>27</v>
      </c>
      <c r="BL54" s="17">
        <f>+BK54+1</f>
        <v>28</v>
      </c>
      <c r="BM54" s="198">
        <f t="shared" ref="BM54" si="66">+BL54+1</f>
        <v>29</v>
      </c>
      <c r="BN54" s="197">
        <f>BM54+1</f>
        <v>30</v>
      </c>
      <c r="BO54" s="17">
        <v>3</v>
      </c>
      <c r="BP54" s="17">
        <f t="shared" ref="BP54" si="67">+BO54+1</f>
        <v>4</v>
      </c>
      <c r="BQ54" s="197">
        <f>+BP54+1</f>
        <v>5</v>
      </c>
      <c r="BR54" s="17">
        <f t="shared" ref="BR54" si="68">+BQ54+1</f>
        <v>6</v>
      </c>
      <c r="BS54" s="17">
        <f t="shared" ref="BS54" si="69">+BR54+1</f>
        <v>7</v>
      </c>
      <c r="BT54" s="17">
        <f>+BS54+3</f>
        <v>10</v>
      </c>
      <c r="BU54" s="17">
        <f>+BT54+1</f>
        <v>11</v>
      </c>
      <c r="BV54" s="197">
        <f>+BU54+1</f>
        <v>12</v>
      </c>
      <c r="BW54" s="17">
        <f t="shared" ref="BW54" si="70">+BV54+1</f>
        <v>13</v>
      </c>
      <c r="BX54" s="17">
        <f t="shared" ref="BX54" si="71">+BW54+1</f>
        <v>14</v>
      </c>
      <c r="BY54" s="17">
        <f>+BX54+3</f>
        <v>17</v>
      </c>
      <c r="BZ54" s="18">
        <f t="shared" ref="BZ54" si="72">+BY54+1</f>
        <v>18</v>
      </c>
      <c r="CA54" s="17">
        <f>+BZ54+1</f>
        <v>19</v>
      </c>
      <c r="CB54" s="17">
        <f t="shared" ref="CB54" si="73">+CA54+1</f>
        <v>20</v>
      </c>
      <c r="CC54" s="17">
        <f t="shared" ref="CC54" si="74">+CB54+1</f>
        <v>21</v>
      </c>
      <c r="CD54" s="197">
        <f>+CC54+3</f>
        <v>24</v>
      </c>
      <c r="CE54" s="17">
        <f t="shared" ref="CE54" si="75">+CD54+1</f>
        <v>25</v>
      </c>
      <c r="CF54" s="17">
        <f>+CE54+1</f>
        <v>26</v>
      </c>
      <c r="CG54" s="17">
        <f t="shared" ref="CG54" si="76">+CF54+1</f>
        <v>27</v>
      </c>
      <c r="CH54" s="17">
        <f t="shared" ref="CH54" si="77">+CG54+1</f>
        <v>28</v>
      </c>
      <c r="CI54" s="417">
        <f>+CH54+3</f>
        <v>31</v>
      </c>
      <c r="CJ54" s="266">
        <v>1</v>
      </c>
      <c r="CK54" s="228">
        <f t="shared" ref="CK54" si="78">+CJ54+1</f>
        <v>2</v>
      </c>
      <c r="CL54" s="228">
        <f t="shared" ref="CL54" si="79">+CK54+1</f>
        <v>3</v>
      </c>
      <c r="CM54" s="228">
        <f t="shared" ref="CM54" si="80">+CL54+1</f>
        <v>4</v>
      </c>
      <c r="CN54" s="228">
        <f>+CM54+3</f>
        <v>7</v>
      </c>
      <c r="CO54" s="228">
        <f t="shared" ref="CO54" si="81">+CN54+1</f>
        <v>8</v>
      </c>
      <c r="CP54" s="228">
        <f t="shared" ref="CP54" si="82">+CO54+1</f>
        <v>9</v>
      </c>
      <c r="CQ54" s="228">
        <f t="shared" ref="CQ54" si="83">+CP54+1</f>
        <v>10</v>
      </c>
      <c r="CR54" s="228">
        <f t="shared" ref="CR54" si="84">+CQ54+1</f>
        <v>11</v>
      </c>
      <c r="CS54" s="228">
        <f>+CR54+3</f>
        <v>14</v>
      </c>
      <c r="CT54" s="228">
        <f t="shared" ref="CT54" si="85">+CS54+1</f>
        <v>15</v>
      </c>
      <c r="CU54" s="228">
        <f t="shared" ref="CU54" si="86">+CT54+1</f>
        <v>16</v>
      </c>
      <c r="CV54" s="228">
        <f t="shared" ref="CV54" si="87">+CU54+1</f>
        <v>17</v>
      </c>
      <c r="CW54" s="228">
        <f t="shared" ref="CW54" si="88">+CV54+1</f>
        <v>18</v>
      </c>
      <c r="CX54" s="228">
        <f>+CW54+3</f>
        <v>21</v>
      </c>
      <c r="CY54" s="228">
        <f t="shared" ref="CY54" si="89">+CX54+1</f>
        <v>22</v>
      </c>
      <c r="CZ54" s="228">
        <f t="shared" ref="CZ54" si="90">+CY54+1</f>
        <v>23</v>
      </c>
      <c r="DA54" s="228">
        <f t="shared" ref="DA54" si="91">+CZ54+1</f>
        <v>24</v>
      </c>
      <c r="DB54" s="228">
        <f t="shared" ref="DB54" si="92">+DA54+1</f>
        <v>25</v>
      </c>
      <c r="DC54" s="444"/>
      <c r="DD54" s="446"/>
      <c r="DE54" s="446"/>
      <c r="DF54" s="446"/>
      <c r="DG54" s="98"/>
    </row>
    <row r="55" spans="1:111" s="93" customFormat="1" ht="15.75" thickBot="1" x14ac:dyDescent="0.25">
      <c r="A55" s="19" t="s">
        <v>0</v>
      </c>
      <c r="B55" s="20" t="s">
        <v>5</v>
      </c>
      <c r="C55" s="21" t="s">
        <v>6</v>
      </c>
      <c r="D55" s="25" t="s">
        <v>7</v>
      </c>
      <c r="E55" s="25" t="s">
        <v>16</v>
      </c>
      <c r="F55" s="64" t="s">
        <v>8</v>
      </c>
      <c r="G55" s="32" t="s">
        <v>9</v>
      </c>
      <c r="H55" s="32" t="s">
        <v>10</v>
      </c>
      <c r="I55" s="32" t="s">
        <v>11</v>
      </c>
      <c r="J55" s="32" t="s">
        <v>12</v>
      </c>
      <c r="K55" s="32" t="s">
        <v>13</v>
      </c>
      <c r="L55" s="32" t="s">
        <v>9</v>
      </c>
      <c r="M55" s="32" t="s">
        <v>10</v>
      </c>
      <c r="N55" s="32" t="s">
        <v>11</v>
      </c>
      <c r="O55" s="32" t="s">
        <v>12</v>
      </c>
      <c r="P55" s="32" t="s">
        <v>13</v>
      </c>
      <c r="Q55" s="32" t="s">
        <v>9</v>
      </c>
      <c r="R55" s="32" t="s">
        <v>10</v>
      </c>
      <c r="S55" s="32" t="s">
        <v>11</v>
      </c>
      <c r="T55" s="32" t="s">
        <v>12</v>
      </c>
      <c r="U55" s="203" t="s">
        <v>13</v>
      </c>
      <c r="V55" s="65" t="s">
        <v>9</v>
      </c>
      <c r="W55" s="32" t="s">
        <v>10</v>
      </c>
      <c r="X55" s="32" t="s">
        <v>11</v>
      </c>
      <c r="Y55" s="32" t="s">
        <v>12</v>
      </c>
      <c r="Z55" s="32" t="s">
        <v>13</v>
      </c>
      <c r="AA55" s="32" t="s">
        <v>9</v>
      </c>
      <c r="AB55" s="32" t="s">
        <v>10</v>
      </c>
      <c r="AC55" s="32" t="s">
        <v>11</v>
      </c>
      <c r="AD55" s="32" t="s">
        <v>12</v>
      </c>
      <c r="AE55" s="32" t="s">
        <v>13</v>
      </c>
      <c r="AF55" s="32" t="s">
        <v>9</v>
      </c>
      <c r="AG55" s="32" t="s">
        <v>10</v>
      </c>
      <c r="AH55" s="32" t="s">
        <v>11</v>
      </c>
      <c r="AI55" s="32" t="s">
        <v>12</v>
      </c>
      <c r="AJ55" s="32" t="s">
        <v>13</v>
      </c>
      <c r="AK55" s="32" t="s">
        <v>9</v>
      </c>
      <c r="AL55" s="32" t="s">
        <v>10</v>
      </c>
      <c r="AM55" s="32" t="s">
        <v>11</v>
      </c>
      <c r="AN55" s="32" t="s">
        <v>12</v>
      </c>
      <c r="AO55" s="32" t="s">
        <v>13</v>
      </c>
      <c r="AP55" s="32" t="s">
        <v>9</v>
      </c>
      <c r="AQ55" s="203" t="s">
        <v>10</v>
      </c>
      <c r="AR55" s="65" t="s">
        <v>11</v>
      </c>
      <c r="AS55" s="32" t="s">
        <v>12</v>
      </c>
      <c r="AT55" s="32" t="s">
        <v>13</v>
      </c>
      <c r="AU55" s="32" t="s">
        <v>9</v>
      </c>
      <c r="AV55" s="32" t="s">
        <v>10</v>
      </c>
      <c r="AW55" s="32" t="s">
        <v>11</v>
      </c>
      <c r="AX55" s="32" t="s">
        <v>12</v>
      </c>
      <c r="AY55" s="32" t="s">
        <v>13</v>
      </c>
      <c r="AZ55" s="32" t="s">
        <v>9</v>
      </c>
      <c r="BA55" s="32" t="s">
        <v>10</v>
      </c>
      <c r="BB55" s="32" t="s">
        <v>11</v>
      </c>
      <c r="BC55" s="32" t="s">
        <v>12</v>
      </c>
      <c r="BD55" s="32" t="s">
        <v>13</v>
      </c>
      <c r="BE55" s="32" t="s">
        <v>9</v>
      </c>
      <c r="BF55" s="32" t="s">
        <v>10</v>
      </c>
      <c r="BG55" s="32" t="s">
        <v>11</v>
      </c>
      <c r="BH55" s="32" t="s">
        <v>12</v>
      </c>
      <c r="BI55" s="32" t="s">
        <v>13</v>
      </c>
      <c r="BJ55" s="32" t="s">
        <v>9</v>
      </c>
      <c r="BK55" s="32" t="s">
        <v>10</v>
      </c>
      <c r="BL55" s="32" t="s">
        <v>11</v>
      </c>
      <c r="BM55" s="203" t="s">
        <v>12</v>
      </c>
      <c r="BN55" s="65" t="s">
        <v>13</v>
      </c>
      <c r="BO55" s="32" t="s">
        <v>9</v>
      </c>
      <c r="BP55" s="32" t="s">
        <v>10</v>
      </c>
      <c r="BQ55" s="32" t="s">
        <v>11</v>
      </c>
      <c r="BR55" s="32" t="s">
        <v>12</v>
      </c>
      <c r="BS55" s="32" t="s">
        <v>13</v>
      </c>
      <c r="BT55" s="32" t="s">
        <v>9</v>
      </c>
      <c r="BU55" s="32" t="s">
        <v>10</v>
      </c>
      <c r="BV55" s="32" t="s">
        <v>11</v>
      </c>
      <c r="BW55" s="32" t="s">
        <v>12</v>
      </c>
      <c r="BX55" s="32" t="s">
        <v>13</v>
      </c>
      <c r="BY55" s="32" t="s">
        <v>9</v>
      </c>
      <c r="BZ55" s="32" t="s">
        <v>10</v>
      </c>
      <c r="CA55" s="32" t="s">
        <v>11</v>
      </c>
      <c r="CB55" s="32" t="s">
        <v>12</v>
      </c>
      <c r="CC55" s="32" t="s">
        <v>13</v>
      </c>
      <c r="CD55" s="32" t="s">
        <v>9</v>
      </c>
      <c r="CE55" s="32" t="s">
        <v>10</v>
      </c>
      <c r="CF55" s="32" t="s">
        <v>11</v>
      </c>
      <c r="CG55" s="32" t="s">
        <v>12</v>
      </c>
      <c r="CH55" s="66" t="s">
        <v>13</v>
      </c>
      <c r="CI55" s="213" t="s">
        <v>9</v>
      </c>
      <c r="CJ55" s="32" t="s">
        <v>10</v>
      </c>
      <c r="CK55" s="32" t="s">
        <v>11</v>
      </c>
      <c r="CL55" s="32" t="s">
        <v>12</v>
      </c>
      <c r="CM55" s="66" t="s">
        <v>13</v>
      </c>
      <c r="CN55" s="32" t="s">
        <v>9</v>
      </c>
      <c r="CO55" s="32" t="s">
        <v>10</v>
      </c>
      <c r="CP55" s="32" t="s">
        <v>11</v>
      </c>
      <c r="CQ55" s="32" t="s">
        <v>12</v>
      </c>
      <c r="CR55" s="66" t="s">
        <v>13</v>
      </c>
      <c r="CS55" s="32" t="s">
        <v>9</v>
      </c>
      <c r="CT55" s="32" t="s">
        <v>10</v>
      </c>
      <c r="CU55" s="32" t="s">
        <v>11</v>
      </c>
      <c r="CV55" s="32" t="s">
        <v>12</v>
      </c>
      <c r="CW55" s="66" t="s">
        <v>13</v>
      </c>
      <c r="CX55" s="32" t="s">
        <v>9</v>
      </c>
      <c r="CY55" s="32" t="s">
        <v>10</v>
      </c>
      <c r="CZ55" s="32" t="s">
        <v>11</v>
      </c>
      <c r="DA55" s="32" t="s">
        <v>12</v>
      </c>
      <c r="DB55" s="66" t="s">
        <v>13</v>
      </c>
      <c r="DC55" s="444"/>
      <c r="DD55" s="446"/>
      <c r="DE55" s="446"/>
      <c r="DF55" s="446"/>
      <c r="DG55" s="98"/>
    </row>
    <row r="56" spans="1:111" ht="15.75" x14ac:dyDescent="0.2">
      <c r="A56" s="141" t="s">
        <v>173</v>
      </c>
      <c r="B56" s="36" t="s">
        <v>57</v>
      </c>
      <c r="C56" s="34" t="s">
        <v>58</v>
      </c>
      <c r="D56" s="59">
        <v>29</v>
      </c>
      <c r="E56" s="59">
        <f t="shared" ref="E56:E62" si="93">+DE56</f>
        <v>48</v>
      </c>
      <c r="F56" s="284"/>
      <c r="G56" s="101"/>
      <c r="H56" s="101"/>
      <c r="I56" s="101" t="s">
        <v>32</v>
      </c>
      <c r="J56" s="379"/>
      <c r="K56" s="379"/>
      <c r="L56" s="379"/>
      <c r="M56" s="379"/>
      <c r="N56" s="379"/>
      <c r="O56" s="379"/>
      <c r="P56" s="379"/>
      <c r="Q56" s="379"/>
      <c r="R56" s="379"/>
      <c r="S56" s="379" t="s">
        <v>189</v>
      </c>
      <c r="T56" s="379"/>
      <c r="U56" s="379"/>
      <c r="V56" s="379"/>
      <c r="W56" s="379"/>
      <c r="X56" s="379"/>
      <c r="Y56" s="379"/>
      <c r="Z56" s="379"/>
      <c r="AA56" s="379"/>
      <c r="AB56" s="379"/>
      <c r="AC56" s="379" t="s">
        <v>190</v>
      </c>
      <c r="AD56" s="379"/>
      <c r="AE56" s="379"/>
      <c r="AF56" s="379"/>
      <c r="AG56" s="379"/>
      <c r="AH56" s="379"/>
      <c r="AI56" s="379"/>
      <c r="AJ56" s="379"/>
      <c r="AK56" s="51"/>
      <c r="AL56" s="379"/>
      <c r="AM56" s="379" t="s">
        <v>191</v>
      </c>
      <c r="AN56" s="379"/>
      <c r="AO56" s="379"/>
      <c r="AP56" s="379"/>
      <c r="AQ56" s="379"/>
      <c r="AR56" s="379"/>
      <c r="AS56" s="51"/>
      <c r="AT56" s="51"/>
      <c r="AU56" s="379"/>
      <c r="AV56" s="379"/>
      <c r="AW56" s="379" t="s">
        <v>192</v>
      </c>
      <c r="AX56" s="379"/>
      <c r="AY56" s="379"/>
      <c r="AZ56" s="379"/>
      <c r="BA56" s="379"/>
      <c r="BB56" s="379"/>
      <c r="BC56" s="379"/>
      <c r="BD56" s="379"/>
      <c r="BE56" s="200"/>
      <c r="BF56" s="379"/>
      <c r="BG56" s="379" t="s">
        <v>193</v>
      </c>
      <c r="BH56" s="379"/>
      <c r="BI56" s="379"/>
      <c r="BJ56" s="379"/>
      <c r="BK56" s="379"/>
      <c r="BL56" s="379"/>
      <c r="BM56" s="379"/>
      <c r="BN56" s="379"/>
      <c r="BO56" s="379"/>
      <c r="BP56" s="379"/>
      <c r="BQ56" s="379" t="s">
        <v>194</v>
      </c>
      <c r="BR56" s="379"/>
      <c r="BS56" s="379"/>
      <c r="BT56" s="379"/>
      <c r="BU56" s="379"/>
      <c r="BV56" s="379"/>
      <c r="BW56" s="379"/>
      <c r="BX56" s="379"/>
      <c r="BY56" s="51"/>
      <c r="BZ56" s="379"/>
      <c r="CA56" s="379" t="s">
        <v>206</v>
      </c>
      <c r="CB56" s="28"/>
      <c r="CC56" s="27"/>
      <c r="CD56" s="28"/>
      <c r="CE56" s="27"/>
      <c r="CF56" s="28"/>
      <c r="CG56" s="27"/>
      <c r="CH56" s="27"/>
      <c r="CI56" s="27"/>
      <c r="CJ56" s="27"/>
      <c r="CK56" s="27"/>
      <c r="CL56" s="27"/>
      <c r="CM56" s="27"/>
      <c r="CN56" s="51"/>
      <c r="CO56" s="27"/>
      <c r="CP56" s="27"/>
      <c r="CQ56" s="27"/>
      <c r="CR56" s="27"/>
      <c r="CS56" s="51"/>
      <c r="CT56" s="27"/>
      <c r="CU56" s="27"/>
      <c r="CV56" s="27"/>
      <c r="CW56" s="27"/>
      <c r="CX56" s="27"/>
      <c r="CY56" s="27"/>
      <c r="CZ56" s="27"/>
      <c r="DA56" s="27"/>
      <c r="DB56" s="27"/>
      <c r="DC56" s="74">
        <f>(COUNTA(G56:CH56))*3</f>
        <v>24</v>
      </c>
      <c r="DD56" s="56">
        <v>24</v>
      </c>
      <c r="DE56" s="61">
        <f t="shared" ref="DE56:DE61" si="94">SUM(DC56:DD56)</f>
        <v>48</v>
      </c>
      <c r="DF56" s="152" t="s">
        <v>126</v>
      </c>
      <c r="DG56" s="170" t="s">
        <v>144</v>
      </c>
    </row>
    <row r="57" spans="1:111" ht="15.75" x14ac:dyDescent="0.2">
      <c r="A57" s="119" t="s">
        <v>173</v>
      </c>
      <c r="B57" s="26" t="s">
        <v>59</v>
      </c>
      <c r="C57" s="23" t="s">
        <v>60</v>
      </c>
      <c r="D57" s="26">
        <v>29</v>
      </c>
      <c r="E57" s="26">
        <f t="shared" si="93"/>
        <v>48</v>
      </c>
      <c r="F57" s="276"/>
      <c r="G57" s="101"/>
      <c r="H57" s="101"/>
      <c r="I57" s="101"/>
      <c r="J57" s="101"/>
      <c r="K57" s="101"/>
      <c r="L57" s="101"/>
      <c r="M57" s="101"/>
      <c r="N57" s="27" t="s">
        <v>32</v>
      </c>
      <c r="O57" s="379"/>
      <c r="P57" s="379"/>
      <c r="Q57" s="199"/>
      <c r="R57" s="379"/>
      <c r="S57" s="379"/>
      <c r="T57" s="379"/>
      <c r="U57" s="379"/>
      <c r="V57" s="379"/>
      <c r="W57" s="379"/>
      <c r="X57" s="379" t="s">
        <v>196</v>
      </c>
      <c r="Y57" s="379"/>
      <c r="Z57" s="379"/>
      <c r="AA57" s="379"/>
      <c r="AB57" s="379"/>
      <c r="AC57" s="379"/>
      <c r="AD57" s="379"/>
      <c r="AE57" s="379"/>
      <c r="AF57" s="379"/>
      <c r="AG57" s="379"/>
      <c r="AH57" s="379" t="s">
        <v>197</v>
      </c>
      <c r="AI57" s="379"/>
      <c r="AJ57" s="379"/>
      <c r="AK57" s="51"/>
      <c r="AL57" s="379"/>
      <c r="AM57" s="379"/>
      <c r="AN57" s="379"/>
      <c r="AO57" s="379"/>
      <c r="AP57" s="379"/>
      <c r="AQ57" s="379"/>
      <c r="AR57" s="379"/>
      <c r="AS57" s="51"/>
      <c r="AT57" s="51"/>
      <c r="AU57" s="379"/>
      <c r="AV57" s="379"/>
      <c r="AW57" s="379"/>
      <c r="AX57" s="379"/>
      <c r="AY57" s="379"/>
      <c r="AZ57" s="379"/>
      <c r="BA57" s="379"/>
      <c r="BB57" s="379" t="s">
        <v>198</v>
      </c>
      <c r="BC57" s="379"/>
      <c r="BD57" s="379"/>
      <c r="BE57" s="199"/>
      <c r="BF57" s="379"/>
      <c r="BG57" s="379"/>
      <c r="BH57" s="379"/>
      <c r="BI57" s="379"/>
      <c r="BJ57" s="379"/>
      <c r="BK57" s="379"/>
      <c r="BL57" s="379" t="s">
        <v>199</v>
      </c>
      <c r="BM57" s="379"/>
      <c r="BN57" s="379"/>
      <c r="BO57" s="379"/>
      <c r="BP57" s="379"/>
      <c r="BQ57" s="379"/>
      <c r="BR57" s="379"/>
      <c r="BS57" s="379"/>
      <c r="BT57" s="379"/>
      <c r="BU57" s="379"/>
      <c r="BV57" s="379" t="s">
        <v>200</v>
      </c>
      <c r="BW57" s="379"/>
      <c r="BX57" s="379"/>
      <c r="BY57" s="51"/>
      <c r="BZ57" s="379"/>
      <c r="CA57" s="379"/>
      <c r="CB57" s="379"/>
      <c r="CC57" s="379"/>
      <c r="CD57" s="379"/>
      <c r="CE57" s="379"/>
      <c r="CF57" s="379" t="s">
        <v>201</v>
      </c>
      <c r="CG57" s="379"/>
      <c r="CH57" s="379"/>
      <c r="CI57" s="379"/>
      <c r="CJ57" s="379"/>
      <c r="CK57" s="379"/>
      <c r="CL57" s="379"/>
      <c r="CM57" s="379"/>
      <c r="CN57" s="51"/>
      <c r="CO57" s="379"/>
      <c r="CP57" s="379" t="s">
        <v>206</v>
      </c>
      <c r="CQ57" s="27"/>
      <c r="CR57" s="27"/>
      <c r="CS57" s="51"/>
      <c r="CT57" s="27"/>
      <c r="CU57" s="27"/>
      <c r="CV57" s="27"/>
      <c r="CW57" s="27"/>
      <c r="CX57" s="27"/>
      <c r="CY57" s="27"/>
      <c r="CZ57" s="27"/>
      <c r="DA57" s="27"/>
      <c r="DB57" s="27"/>
      <c r="DC57" s="74">
        <f>(COUNTA(G57:DB57))*3</f>
        <v>24</v>
      </c>
      <c r="DD57" s="22">
        <v>24</v>
      </c>
      <c r="DE57" s="24">
        <f t="shared" si="94"/>
        <v>48</v>
      </c>
      <c r="DF57" s="63" t="s">
        <v>126</v>
      </c>
      <c r="DG57" s="170" t="s">
        <v>144</v>
      </c>
    </row>
    <row r="58" spans="1:111" ht="15.75" x14ac:dyDescent="0.2">
      <c r="A58" s="119" t="s">
        <v>173</v>
      </c>
      <c r="B58" s="26" t="s">
        <v>61</v>
      </c>
      <c r="C58" s="16" t="s">
        <v>62</v>
      </c>
      <c r="D58" s="26">
        <f>+D57</f>
        <v>29</v>
      </c>
      <c r="E58" s="26">
        <f t="shared" si="93"/>
        <v>48</v>
      </c>
      <c r="F58" s="285"/>
      <c r="G58" s="101"/>
      <c r="H58" s="101"/>
      <c r="I58" s="101"/>
      <c r="J58" s="101" t="s">
        <v>32</v>
      </c>
      <c r="K58" s="379"/>
      <c r="L58" s="379"/>
      <c r="M58" s="379"/>
      <c r="N58" s="379"/>
      <c r="O58" s="379"/>
      <c r="P58" s="379"/>
      <c r="Q58" s="379"/>
      <c r="R58" s="379"/>
      <c r="S58" s="379"/>
      <c r="T58" s="379" t="s">
        <v>196</v>
      </c>
      <c r="U58" s="379"/>
      <c r="V58" s="379"/>
      <c r="W58" s="379"/>
      <c r="X58" s="379"/>
      <c r="Y58" s="379"/>
      <c r="Z58" s="379"/>
      <c r="AA58" s="189"/>
      <c r="AB58" s="189"/>
      <c r="AC58" s="379"/>
      <c r="AD58" s="379" t="s">
        <v>197</v>
      </c>
      <c r="AE58" s="379"/>
      <c r="AF58" s="379"/>
      <c r="AG58" s="189"/>
      <c r="AH58" s="379"/>
      <c r="AI58" s="379"/>
      <c r="AJ58" s="379"/>
      <c r="AK58" s="190"/>
      <c r="AL58" s="189"/>
      <c r="AM58" s="379"/>
      <c r="AN58" s="379" t="s">
        <v>198</v>
      </c>
      <c r="AO58" s="379"/>
      <c r="AP58" s="379"/>
      <c r="AQ58" s="379"/>
      <c r="AR58" s="379"/>
      <c r="AS58" s="51"/>
      <c r="AT58" s="51"/>
      <c r="AU58" s="379"/>
      <c r="AV58" s="379"/>
      <c r="AW58" s="379"/>
      <c r="AX58" s="379" t="s">
        <v>199</v>
      </c>
      <c r="AY58" s="379"/>
      <c r="AZ58" s="379"/>
      <c r="BA58" s="379"/>
      <c r="BB58" s="379"/>
      <c r="BC58" s="379"/>
      <c r="BD58" s="379"/>
      <c r="BE58" s="379"/>
      <c r="BF58" s="379"/>
      <c r="BG58" s="379"/>
      <c r="BH58" s="379" t="s">
        <v>200</v>
      </c>
      <c r="BI58" s="379"/>
      <c r="BJ58" s="379"/>
      <c r="BK58" s="379"/>
      <c r="BL58" s="379"/>
      <c r="BM58" s="379"/>
      <c r="BN58" s="379"/>
      <c r="BO58" s="379"/>
      <c r="BP58" s="379"/>
      <c r="BQ58" s="379"/>
      <c r="BR58" s="379" t="s">
        <v>201</v>
      </c>
      <c r="BS58" s="379"/>
      <c r="BT58" s="379"/>
      <c r="BU58" s="379"/>
      <c r="BV58" s="379"/>
      <c r="BW58" s="379"/>
      <c r="BX58" s="379"/>
      <c r="BY58" s="190"/>
      <c r="BZ58" s="189"/>
      <c r="CA58" s="379"/>
      <c r="CB58" s="379" t="s">
        <v>206</v>
      </c>
      <c r="CC58" s="27"/>
      <c r="CD58" s="28"/>
      <c r="CE58" s="27"/>
      <c r="CF58" s="28"/>
      <c r="CG58" s="27"/>
      <c r="CH58" s="27"/>
      <c r="CI58" s="27"/>
      <c r="CJ58" s="27"/>
      <c r="CK58" s="27"/>
      <c r="CL58" s="27"/>
      <c r="CM58" s="27"/>
      <c r="CN58" s="51"/>
      <c r="CO58" s="27"/>
      <c r="CP58" s="27"/>
      <c r="CQ58" s="27"/>
      <c r="CR58" s="27"/>
      <c r="CS58" s="51"/>
      <c r="CT58" s="27"/>
      <c r="CU58" s="27"/>
      <c r="CV58" s="27"/>
      <c r="CW58" s="27"/>
      <c r="CX58" s="27"/>
      <c r="CY58" s="27"/>
      <c r="CZ58" s="27"/>
      <c r="DA58" s="27"/>
      <c r="DB58" s="27"/>
      <c r="DC58" s="74">
        <f>(COUNTA(G58:DB58))*3</f>
        <v>24</v>
      </c>
      <c r="DD58" s="22">
        <v>24</v>
      </c>
      <c r="DE58" s="24">
        <f t="shared" si="94"/>
        <v>48</v>
      </c>
      <c r="DF58" s="63" t="s">
        <v>126</v>
      </c>
      <c r="DG58" s="170" t="s">
        <v>144</v>
      </c>
    </row>
    <row r="59" spans="1:111" ht="15.75" x14ac:dyDescent="0.2">
      <c r="A59" s="144" t="s">
        <v>173</v>
      </c>
      <c r="B59" s="26" t="s">
        <v>63</v>
      </c>
      <c r="C59" s="23" t="s">
        <v>64</v>
      </c>
      <c r="D59" s="26">
        <v>29</v>
      </c>
      <c r="E59" s="26">
        <f t="shared" si="93"/>
        <v>48</v>
      </c>
      <c r="F59" s="276"/>
      <c r="G59" s="101"/>
      <c r="H59" s="101"/>
      <c r="I59" s="101"/>
      <c r="J59" s="101"/>
      <c r="K59" s="101"/>
      <c r="L59" s="101"/>
      <c r="M59" s="101"/>
      <c r="N59" s="28"/>
      <c r="O59" s="27"/>
      <c r="P59" s="27" t="s">
        <v>32</v>
      </c>
      <c r="Q59" s="379"/>
      <c r="R59" s="379"/>
      <c r="S59" s="379"/>
      <c r="T59" s="379"/>
      <c r="U59" s="379"/>
      <c r="V59" s="379"/>
      <c r="W59" s="379"/>
      <c r="X59" s="379"/>
      <c r="Y59" s="379"/>
      <c r="Z59" s="379" t="s">
        <v>196</v>
      </c>
      <c r="AA59" s="379"/>
      <c r="AB59" s="379"/>
      <c r="AC59" s="379"/>
      <c r="AD59" s="379"/>
      <c r="AE59" s="379"/>
      <c r="AF59" s="379"/>
      <c r="AG59" s="379"/>
      <c r="AH59" s="379"/>
      <c r="AI59" s="379"/>
      <c r="AJ59" s="379" t="s">
        <v>197</v>
      </c>
      <c r="AK59" s="51"/>
      <c r="AL59" s="379"/>
      <c r="AM59" s="379"/>
      <c r="AN59" s="379"/>
      <c r="AO59" s="379"/>
      <c r="AP59" s="379"/>
      <c r="AQ59" s="379"/>
      <c r="AR59" s="379"/>
      <c r="AS59" s="51"/>
      <c r="AT59" s="51"/>
      <c r="AU59" s="379"/>
      <c r="AV59" s="379"/>
      <c r="AW59" s="379"/>
      <c r="AX59" s="379"/>
      <c r="AY59" s="379"/>
      <c r="AZ59" s="379"/>
      <c r="BA59" s="379"/>
      <c r="BB59" s="379"/>
      <c r="BC59" s="379"/>
      <c r="BD59" s="379" t="s">
        <v>198</v>
      </c>
      <c r="BE59" s="200"/>
      <c r="BF59" s="379"/>
      <c r="BG59" s="379"/>
      <c r="BH59" s="379"/>
      <c r="BI59" s="379"/>
      <c r="BJ59" s="379"/>
      <c r="BK59" s="379"/>
      <c r="BL59" s="379"/>
      <c r="BM59" s="379"/>
      <c r="BN59" s="379" t="s">
        <v>199</v>
      </c>
      <c r="BO59" s="379"/>
      <c r="BP59" s="379"/>
      <c r="BQ59" s="379"/>
      <c r="BR59" s="379"/>
      <c r="BS59" s="379"/>
      <c r="BT59" s="379"/>
      <c r="BU59" s="379"/>
      <c r="BV59" s="379"/>
      <c r="BW59" s="379"/>
      <c r="BX59" s="379" t="s">
        <v>200</v>
      </c>
      <c r="BY59" s="51"/>
      <c r="BZ59" s="199"/>
      <c r="CA59" s="379"/>
      <c r="CB59" s="379"/>
      <c r="CC59" s="379"/>
      <c r="CD59" s="379"/>
      <c r="CE59" s="379"/>
      <c r="CF59" s="379"/>
      <c r="CG59" s="379"/>
      <c r="CH59" s="379" t="s">
        <v>201</v>
      </c>
      <c r="CI59" s="379"/>
      <c r="CJ59" s="379"/>
      <c r="CK59" s="379"/>
      <c r="CL59" s="379"/>
      <c r="CM59" s="379"/>
      <c r="CN59" s="51"/>
      <c r="CO59" s="379"/>
      <c r="CP59" s="379"/>
      <c r="CQ59" s="379"/>
      <c r="CR59" s="379" t="s">
        <v>206</v>
      </c>
      <c r="CS59" s="51"/>
      <c r="CT59" s="27"/>
      <c r="CU59" s="27"/>
      <c r="CV59" s="27"/>
      <c r="CW59" s="27"/>
      <c r="CX59" s="27"/>
      <c r="CY59" s="27"/>
      <c r="CZ59" s="27"/>
      <c r="DA59" s="27"/>
      <c r="DB59" s="27"/>
      <c r="DC59" s="74">
        <f>(COUNTA(G59:DB59))*3</f>
        <v>24</v>
      </c>
      <c r="DD59" s="22">
        <v>24</v>
      </c>
      <c r="DE59" s="24">
        <f t="shared" si="94"/>
        <v>48</v>
      </c>
      <c r="DF59" s="63" t="s">
        <v>126</v>
      </c>
      <c r="DG59" s="170" t="s">
        <v>138</v>
      </c>
    </row>
    <row r="60" spans="1:111" ht="15.75" x14ac:dyDescent="0.2">
      <c r="A60" s="144" t="s">
        <v>173</v>
      </c>
      <c r="B60" s="26" t="s">
        <v>65</v>
      </c>
      <c r="C60" s="23" t="s">
        <v>66</v>
      </c>
      <c r="D60" s="26">
        <v>29</v>
      </c>
      <c r="E60" s="26">
        <f t="shared" si="93"/>
        <v>48</v>
      </c>
      <c r="F60" s="284"/>
      <c r="G60" s="101"/>
      <c r="H60" s="101"/>
      <c r="I60" s="101"/>
      <c r="J60" s="101"/>
      <c r="K60" s="101" t="s">
        <v>32</v>
      </c>
      <c r="L60" s="379"/>
      <c r="M60" s="379"/>
      <c r="N60" s="379"/>
      <c r="O60" s="379"/>
      <c r="P60" s="379"/>
      <c r="Q60" s="379"/>
      <c r="R60" s="379"/>
      <c r="S60" s="379"/>
      <c r="T60" s="379"/>
      <c r="U60" s="379" t="s">
        <v>196</v>
      </c>
      <c r="V60" s="379"/>
      <c r="W60" s="379"/>
      <c r="X60" s="379"/>
      <c r="Y60" s="379"/>
      <c r="Z60" s="379"/>
      <c r="AA60" s="379"/>
      <c r="AB60" s="379"/>
      <c r="AC60" s="379"/>
      <c r="AD60" s="379"/>
      <c r="AE60" s="379" t="s">
        <v>197</v>
      </c>
      <c r="AF60" s="379"/>
      <c r="AG60" s="379"/>
      <c r="AH60" s="379"/>
      <c r="AI60" s="379"/>
      <c r="AJ60" s="379"/>
      <c r="AK60" s="51"/>
      <c r="AL60" s="379"/>
      <c r="AM60" s="379"/>
      <c r="AN60" s="379"/>
      <c r="AO60" s="379" t="s">
        <v>198</v>
      </c>
      <c r="AP60" s="379"/>
      <c r="AQ60" s="379"/>
      <c r="AR60" s="379"/>
      <c r="AS60" s="51"/>
      <c r="AT60" s="51"/>
      <c r="AU60" s="379"/>
      <c r="AV60" s="379"/>
      <c r="AW60" s="379"/>
      <c r="AX60" s="379"/>
      <c r="AY60" s="379" t="s">
        <v>199</v>
      </c>
      <c r="AZ60" s="379"/>
      <c r="BA60" s="379"/>
      <c r="BB60" s="379"/>
      <c r="BC60" s="379"/>
      <c r="BD60" s="379"/>
      <c r="BE60" s="200"/>
      <c r="BF60" s="379"/>
      <c r="BG60" s="379"/>
      <c r="BH60" s="379"/>
      <c r="BI60" s="379" t="s">
        <v>200</v>
      </c>
      <c r="BJ60" s="379"/>
      <c r="BK60" s="379"/>
      <c r="BL60" s="379"/>
      <c r="BM60" s="379"/>
      <c r="BN60" s="379"/>
      <c r="BO60" s="379"/>
      <c r="BP60" s="379"/>
      <c r="BQ60" s="379"/>
      <c r="BR60" s="379"/>
      <c r="BS60" s="379" t="s">
        <v>201</v>
      </c>
      <c r="BT60" s="379"/>
      <c r="BU60" s="379"/>
      <c r="BV60" s="379"/>
      <c r="BW60" s="379"/>
      <c r="BX60" s="199"/>
      <c r="BY60" s="51"/>
      <c r="BZ60" s="199"/>
      <c r="CA60" s="379"/>
      <c r="CB60" s="379"/>
      <c r="CC60" s="379" t="s">
        <v>206</v>
      </c>
      <c r="CD60" s="28"/>
      <c r="CE60" s="27"/>
      <c r="CF60" s="28"/>
      <c r="CG60" s="27"/>
      <c r="CH60" s="27"/>
      <c r="CI60" s="27"/>
      <c r="CJ60" s="27"/>
      <c r="CK60" s="27"/>
      <c r="CL60" s="27"/>
      <c r="CM60" s="27"/>
      <c r="CN60" s="51"/>
      <c r="CO60" s="27"/>
      <c r="CP60" s="27"/>
      <c r="CQ60" s="27"/>
      <c r="CR60" s="27"/>
      <c r="CS60" s="51"/>
      <c r="CT60" s="27"/>
      <c r="CU60" s="27"/>
      <c r="CV60" s="27"/>
      <c r="CW60" s="27"/>
      <c r="CX60" s="27"/>
      <c r="CY60" s="27"/>
      <c r="CZ60" s="27"/>
      <c r="DA60" s="27"/>
      <c r="DB60" s="27"/>
      <c r="DC60" s="74">
        <f>(COUNTA(G60:CH60))*3</f>
        <v>24</v>
      </c>
      <c r="DD60" s="22">
        <v>24</v>
      </c>
      <c r="DE60" s="24">
        <f t="shared" si="94"/>
        <v>48</v>
      </c>
      <c r="DF60" s="63" t="s">
        <v>126</v>
      </c>
      <c r="DG60" s="170" t="s">
        <v>138</v>
      </c>
    </row>
    <row r="61" spans="1:111" ht="16.5" thickBot="1" x14ac:dyDescent="0.25">
      <c r="A61" s="419" t="s">
        <v>173</v>
      </c>
      <c r="B61" s="44" t="s">
        <v>67</v>
      </c>
      <c r="C61" s="43" t="s">
        <v>68</v>
      </c>
      <c r="D61" s="44">
        <v>29</v>
      </c>
      <c r="E61" s="44">
        <f t="shared" si="93"/>
        <v>38</v>
      </c>
      <c r="F61" s="277"/>
      <c r="G61" s="101"/>
      <c r="H61" s="101"/>
      <c r="I61" s="101"/>
      <c r="J61" s="101"/>
      <c r="K61" s="101"/>
      <c r="L61" s="101"/>
      <c r="M61" s="101"/>
      <c r="N61" s="28"/>
      <c r="O61" s="27" t="s">
        <v>32</v>
      </c>
      <c r="P61" s="379"/>
      <c r="Q61" s="199"/>
      <c r="R61" s="379"/>
      <c r="S61" s="379"/>
      <c r="T61" s="379"/>
      <c r="U61" s="379"/>
      <c r="V61" s="379"/>
      <c r="W61" s="379"/>
      <c r="X61" s="379"/>
      <c r="Y61" s="379" t="s">
        <v>189</v>
      </c>
      <c r="Z61" s="379"/>
      <c r="AA61" s="379"/>
      <c r="AB61" s="379"/>
      <c r="AC61" s="379"/>
      <c r="AD61" s="379"/>
      <c r="AE61" s="379"/>
      <c r="AF61" s="379"/>
      <c r="AG61" s="379"/>
      <c r="AH61" s="379"/>
      <c r="AI61" s="379" t="s">
        <v>190</v>
      </c>
      <c r="AJ61" s="379"/>
      <c r="AK61" s="51"/>
      <c r="AL61" s="379"/>
      <c r="AM61" s="379"/>
      <c r="AN61" s="379"/>
      <c r="AO61" s="379"/>
      <c r="AP61" s="379"/>
      <c r="AQ61" s="379"/>
      <c r="AR61" s="379"/>
      <c r="AS61" s="51"/>
      <c r="AT61" s="51"/>
      <c r="AU61" s="379"/>
      <c r="AV61" s="379"/>
      <c r="AW61" s="379"/>
      <c r="AX61" s="379"/>
      <c r="AY61" s="379"/>
      <c r="AZ61" s="379"/>
      <c r="BA61" s="379"/>
      <c r="BB61" s="379"/>
      <c r="BC61" s="379" t="s">
        <v>191</v>
      </c>
      <c r="BD61" s="379"/>
      <c r="BE61" s="199"/>
      <c r="BF61" s="379"/>
      <c r="BG61" s="379"/>
      <c r="BH61" s="379"/>
      <c r="BI61" s="379"/>
      <c r="BJ61" s="379"/>
      <c r="BK61" s="379"/>
      <c r="BL61" s="379"/>
      <c r="BM61" s="379" t="s">
        <v>199</v>
      </c>
      <c r="BN61" s="379"/>
      <c r="BO61" s="379"/>
      <c r="BP61" s="379"/>
      <c r="BQ61" s="379"/>
      <c r="BR61" s="379"/>
      <c r="BS61" s="379"/>
      <c r="BT61" s="379"/>
      <c r="BU61" s="379"/>
      <c r="BV61" s="379"/>
      <c r="BW61" s="379" t="s">
        <v>200</v>
      </c>
      <c r="BX61" s="379"/>
      <c r="BY61" s="51"/>
      <c r="BZ61" s="379"/>
      <c r="CA61" s="379"/>
      <c r="CB61" s="379"/>
      <c r="CC61" s="379"/>
      <c r="CD61" s="379"/>
      <c r="CE61" s="379"/>
      <c r="CF61" s="379"/>
      <c r="CG61" s="379" t="s">
        <v>201</v>
      </c>
      <c r="CH61" s="379"/>
      <c r="CI61" s="379"/>
      <c r="CJ61" s="379"/>
      <c r="CK61" s="379"/>
      <c r="CL61" s="379"/>
      <c r="CM61" s="379"/>
      <c r="CN61" s="51"/>
      <c r="CO61" s="379"/>
      <c r="CP61" s="379"/>
      <c r="CQ61" s="379" t="s">
        <v>206</v>
      </c>
      <c r="CR61" s="28"/>
      <c r="CS61" s="51"/>
      <c r="CT61" s="28"/>
      <c r="CU61" s="28"/>
      <c r="CV61" s="28"/>
      <c r="CW61" s="28"/>
      <c r="CX61" s="28"/>
      <c r="CY61" s="28"/>
      <c r="CZ61" s="28"/>
      <c r="DA61" s="28"/>
      <c r="DB61" s="28"/>
      <c r="DC61" s="380">
        <f>(COUNTA(G61:DB61))*2</f>
        <v>16</v>
      </c>
      <c r="DD61" s="22">
        <v>22</v>
      </c>
      <c r="DE61" s="42">
        <f t="shared" si="94"/>
        <v>38</v>
      </c>
      <c r="DF61" s="75" t="s">
        <v>127</v>
      </c>
      <c r="DG61" s="170" t="s">
        <v>138</v>
      </c>
    </row>
    <row r="62" spans="1:111" x14ac:dyDescent="0.2">
      <c r="E62" s="2">
        <f t="shared" si="93"/>
        <v>2014</v>
      </c>
      <c r="DD62" s="381"/>
      <c r="DE62" s="2">
        <f>+SUM(DE11:DE61)</f>
        <v>2014</v>
      </c>
      <c r="DF62" s="2">
        <f>+SUM(DE56:DE61)</f>
        <v>278</v>
      </c>
    </row>
    <row r="63" spans="1:111" x14ac:dyDescent="0.2">
      <c r="B63" s="212"/>
      <c r="C63" s="172"/>
    </row>
    <row r="64" spans="1:111" x14ac:dyDescent="0.2">
      <c r="B64" s="212"/>
      <c r="C64" s="172"/>
    </row>
    <row r="65" spans="2:3" x14ac:dyDescent="0.2">
      <c r="B65" s="176"/>
      <c r="C65" s="176"/>
    </row>
    <row r="66" spans="2:3" x14ac:dyDescent="0.2">
      <c r="B66" s="176"/>
      <c r="C66" s="205"/>
    </row>
  </sheetData>
  <autoFilter ref="A10:DG62" xr:uid="{00000000-0009-0000-0000-000000000000}"/>
  <mergeCells count="25">
    <mergeCell ref="CJ8:DB8"/>
    <mergeCell ref="G53:U53"/>
    <mergeCell ref="V53:AR53"/>
    <mergeCell ref="AS53:BN53"/>
    <mergeCell ref="BO53:CI53"/>
    <mergeCell ref="CJ53:DB53"/>
    <mergeCell ref="G47:BU47"/>
    <mergeCell ref="G8:U8"/>
    <mergeCell ref="V8:AR8"/>
    <mergeCell ref="AS8:BN8"/>
    <mergeCell ref="BO8:CI8"/>
    <mergeCell ref="B1:F3"/>
    <mergeCell ref="A4:B4"/>
    <mergeCell ref="A5:B5"/>
    <mergeCell ref="A50:B50"/>
    <mergeCell ref="A51:B51"/>
    <mergeCell ref="DG8:DG10"/>
    <mergeCell ref="DC53:DC55"/>
    <mergeCell ref="DD53:DD55"/>
    <mergeCell ref="DE53:DE55"/>
    <mergeCell ref="DF53:DF55"/>
    <mergeCell ref="DF8:DF10"/>
    <mergeCell ref="DE8:DE10"/>
    <mergeCell ref="DC8:DC10"/>
    <mergeCell ref="DD8:DD1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23"/>
  <sheetViews>
    <sheetView topLeftCell="A4" zoomScale="70" zoomScaleNormal="70" workbookViewId="0">
      <pane xSplit="3" ySplit="7" topLeftCell="D11" activePane="bottomRight" state="frozen"/>
      <selection activeCell="A4" sqref="A4"/>
      <selection pane="topRight" activeCell="E4" sqref="E4"/>
      <selection pane="bottomLeft" activeCell="A11" sqref="A11"/>
      <selection pane="bottomRight" activeCell="D4" sqref="D1:D1048576"/>
    </sheetView>
  </sheetViews>
  <sheetFormatPr baseColWidth="10" defaultRowHeight="14.25" x14ac:dyDescent="0.2"/>
  <cols>
    <col min="1" max="1" width="10.85546875" style="2"/>
    <col min="2" max="2" width="16.7109375" style="2" customWidth="1"/>
    <col min="3" max="3" width="34.42578125" style="2" customWidth="1"/>
    <col min="4" max="5" width="12.42578125" style="2" customWidth="1"/>
    <col min="6" max="6" width="10.85546875" style="2"/>
    <col min="7" max="18" width="9" style="2" customWidth="1"/>
    <col min="19" max="21" width="9.140625" style="2" customWidth="1"/>
    <col min="22" max="22" width="14.42578125" style="2" bestFit="1" customWidth="1"/>
    <col min="23" max="81" width="9.140625" style="2" customWidth="1"/>
    <col min="82" max="82" width="14.42578125" style="2" bestFit="1" customWidth="1"/>
    <col min="83" max="84" width="9.140625" style="2" customWidth="1"/>
    <col min="85" max="85" width="15.7109375" style="2" bestFit="1" customWidth="1"/>
    <col min="86" max="86" width="16" style="2" bestFit="1" customWidth="1"/>
    <col min="87" max="109" width="9.140625" style="2" customWidth="1"/>
    <col min="110" max="110" width="12.140625" style="2" customWidth="1"/>
    <col min="111" max="111" width="9.140625" style="171" customWidth="1"/>
    <col min="112" max="119" width="9.140625" style="2" customWidth="1"/>
    <col min="120" max="263" width="10.85546875" style="2"/>
    <col min="264" max="264" width="16.7109375" style="2" customWidth="1"/>
    <col min="265" max="265" width="20.28515625" style="2" customWidth="1"/>
    <col min="266" max="266" width="18.7109375" style="2" customWidth="1"/>
    <col min="267" max="267" width="17" style="2" customWidth="1"/>
    <col min="268" max="268" width="16.5703125" style="2" customWidth="1"/>
    <col min="269" max="269" width="10.85546875" style="2"/>
    <col min="270" max="270" width="12.42578125" style="2" customWidth="1"/>
    <col min="271" max="519" width="10.85546875" style="2"/>
    <col min="520" max="520" width="16.7109375" style="2" customWidth="1"/>
    <col min="521" max="521" width="20.28515625" style="2" customWidth="1"/>
    <col min="522" max="522" width="18.7109375" style="2" customWidth="1"/>
    <col min="523" max="523" width="17" style="2" customWidth="1"/>
    <col min="524" max="524" width="16.5703125" style="2" customWidth="1"/>
    <col min="525" max="525" width="10.85546875" style="2"/>
    <col min="526" max="526" width="12.42578125" style="2" customWidth="1"/>
    <col min="527" max="775" width="10.85546875" style="2"/>
    <col min="776" max="776" width="16.7109375" style="2" customWidth="1"/>
    <col min="777" max="777" width="20.28515625" style="2" customWidth="1"/>
    <col min="778" max="778" width="18.7109375" style="2" customWidth="1"/>
    <col min="779" max="779" width="17" style="2" customWidth="1"/>
    <col min="780" max="780" width="16.5703125" style="2" customWidth="1"/>
    <col min="781" max="781" width="10.85546875" style="2"/>
    <col min="782" max="782" width="12.42578125" style="2" customWidth="1"/>
    <col min="783" max="1031" width="10.85546875" style="2"/>
    <col min="1032" max="1032" width="16.7109375" style="2" customWidth="1"/>
    <col min="1033" max="1033" width="20.28515625" style="2" customWidth="1"/>
    <col min="1034" max="1034" width="18.7109375" style="2" customWidth="1"/>
    <col min="1035" max="1035" width="17" style="2" customWidth="1"/>
    <col min="1036" max="1036" width="16.5703125" style="2" customWidth="1"/>
    <col min="1037" max="1037" width="10.85546875" style="2"/>
    <col min="1038" max="1038" width="12.42578125" style="2" customWidth="1"/>
    <col min="1039" max="1287" width="10.85546875" style="2"/>
    <col min="1288" max="1288" width="16.7109375" style="2" customWidth="1"/>
    <col min="1289" max="1289" width="20.28515625" style="2" customWidth="1"/>
    <col min="1290" max="1290" width="18.7109375" style="2" customWidth="1"/>
    <col min="1291" max="1291" width="17" style="2" customWidth="1"/>
    <col min="1292" max="1292" width="16.5703125" style="2" customWidth="1"/>
    <col min="1293" max="1293" width="10.85546875" style="2"/>
    <col min="1294" max="1294" width="12.42578125" style="2" customWidth="1"/>
    <col min="1295" max="1543" width="10.85546875" style="2"/>
    <col min="1544" max="1544" width="16.7109375" style="2" customWidth="1"/>
    <col min="1545" max="1545" width="20.28515625" style="2" customWidth="1"/>
    <col min="1546" max="1546" width="18.7109375" style="2" customWidth="1"/>
    <col min="1547" max="1547" width="17" style="2" customWidth="1"/>
    <col min="1548" max="1548" width="16.5703125" style="2" customWidth="1"/>
    <col min="1549" max="1549" width="10.85546875" style="2"/>
    <col min="1550" max="1550" width="12.42578125" style="2" customWidth="1"/>
    <col min="1551" max="1799" width="10.85546875" style="2"/>
    <col min="1800" max="1800" width="16.7109375" style="2" customWidth="1"/>
    <col min="1801" max="1801" width="20.28515625" style="2" customWidth="1"/>
    <col min="1802" max="1802" width="18.7109375" style="2" customWidth="1"/>
    <col min="1803" max="1803" width="17" style="2" customWidth="1"/>
    <col min="1804" max="1804" width="16.5703125" style="2" customWidth="1"/>
    <col min="1805" max="1805" width="10.85546875" style="2"/>
    <col min="1806" max="1806" width="12.42578125" style="2" customWidth="1"/>
    <col min="1807" max="2055" width="10.85546875" style="2"/>
    <col min="2056" max="2056" width="16.7109375" style="2" customWidth="1"/>
    <col min="2057" max="2057" width="20.28515625" style="2" customWidth="1"/>
    <col min="2058" max="2058" width="18.7109375" style="2" customWidth="1"/>
    <col min="2059" max="2059" width="17" style="2" customWidth="1"/>
    <col min="2060" max="2060" width="16.5703125" style="2" customWidth="1"/>
    <col min="2061" max="2061" width="10.85546875" style="2"/>
    <col min="2062" max="2062" width="12.42578125" style="2" customWidth="1"/>
    <col min="2063" max="2311" width="10.85546875" style="2"/>
    <col min="2312" max="2312" width="16.7109375" style="2" customWidth="1"/>
    <col min="2313" max="2313" width="20.28515625" style="2" customWidth="1"/>
    <col min="2314" max="2314" width="18.7109375" style="2" customWidth="1"/>
    <col min="2315" max="2315" width="17" style="2" customWidth="1"/>
    <col min="2316" max="2316" width="16.5703125" style="2" customWidth="1"/>
    <col min="2317" max="2317" width="10.85546875" style="2"/>
    <col min="2318" max="2318" width="12.42578125" style="2" customWidth="1"/>
    <col min="2319" max="2567" width="10.85546875" style="2"/>
    <col min="2568" max="2568" width="16.7109375" style="2" customWidth="1"/>
    <col min="2569" max="2569" width="20.28515625" style="2" customWidth="1"/>
    <col min="2570" max="2570" width="18.7109375" style="2" customWidth="1"/>
    <col min="2571" max="2571" width="17" style="2" customWidth="1"/>
    <col min="2572" max="2572" width="16.5703125" style="2" customWidth="1"/>
    <col min="2573" max="2573" width="10.85546875" style="2"/>
    <col min="2574" max="2574" width="12.42578125" style="2" customWidth="1"/>
    <col min="2575" max="2823" width="10.85546875" style="2"/>
    <col min="2824" max="2824" width="16.7109375" style="2" customWidth="1"/>
    <col min="2825" max="2825" width="20.28515625" style="2" customWidth="1"/>
    <col min="2826" max="2826" width="18.7109375" style="2" customWidth="1"/>
    <col min="2827" max="2827" width="17" style="2" customWidth="1"/>
    <col min="2828" max="2828" width="16.5703125" style="2" customWidth="1"/>
    <col min="2829" max="2829" width="10.85546875" style="2"/>
    <col min="2830" max="2830" width="12.42578125" style="2" customWidth="1"/>
    <col min="2831" max="3079" width="10.85546875" style="2"/>
    <col min="3080" max="3080" width="16.7109375" style="2" customWidth="1"/>
    <col min="3081" max="3081" width="20.28515625" style="2" customWidth="1"/>
    <col min="3082" max="3082" width="18.7109375" style="2" customWidth="1"/>
    <col min="3083" max="3083" width="17" style="2" customWidth="1"/>
    <col min="3084" max="3084" width="16.5703125" style="2" customWidth="1"/>
    <col min="3085" max="3085" width="10.85546875" style="2"/>
    <col min="3086" max="3086" width="12.42578125" style="2" customWidth="1"/>
    <col min="3087" max="3335" width="10.85546875" style="2"/>
    <col min="3336" max="3336" width="16.7109375" style="2" customWidth="1"/>
    <col min="3337" max="3337" width="20.28515625" style="2" customWidth="1"/>
    <col min="3338" max="3338" width="18.7109375" style="2" customWidth="1"/>
    <col min="3339" max="3339" width="17" style="2" customWidth="1"/>
    <col min="3340" max="3340" width="16.5703125" style="2" customWidth="1"/>
    <col min="3341" max="3341" width="10.85546875" style="2"/>
    <col min="3342" max="3342" width="12.42578125" style="2" customWidth="1"/>
    <col min="3343" max="3591" width="10.85546875" style="2"/>
    <col min="3592" max="3592" width="16.7109375" style="2" customWidth="1"/>
    <col min="3593" max="3593" width="20.28515625" style="2" customWidth="1"/>
    <col min="3594" max="3594" width="18.7109375" style="2" customWidth="1"/>
    <col min="3595" max="3595" width="17" style="2" customWidth="1"/>
    <col min="3596" max="3596" width="16.5703125" style="2" customWidth="1"/>
    <col min="3597" max="3597" width="10.85546875" style="2"/>
    <col min="3598" max="3598" width="12.42578125" style="2" customWidth="1"/>
    <col min="3599" max="3847" width="10.85546875" style="2"/>
    <col min="3848" max="3848" width="16.7109375" style="2" customWidth="1"/>
    <col min="3849" max="3849" width="20.28515625" style="2" customWidth="1"/>
    <col min="3850" max="3850" width="18.7109375" style="2" customWidth="1"/>
    <col min="3851" max="3851" width="17" style="2" customWidth="1"/>
    <col min="3852" max="3852" width="16.5703125" style="2" customWidth="1"/>
    <col min="3853" max="3853" width="10.85546875" style="2"/>
    <col min="3854" max="3854" width="12.42578125" style="2" customWidth="1"/>
    <col min="3855" max="4103" width="10.85546875" style="2"/>
    <col min="4104" max="4104" width="16.7109375" style="2" customWidth="1"/>
    <col min="4105" max="4105" width="20.28515625" style="2" customWidth="1"/>
    <col min="4106" max="4106" width="18.7109375" style="2" customWidth="1"/>
    <col min="4107" max="4107" width="17" style="2" customWidth="1"/>
    <col min="4108" max="4108" width="16.5703125" style="2" customWidth="1"/>
    <col min="4109" max="4109" width="10.85546875" style="2"/>
    <col min="4110" max="4110" width="12.42578125" style="2" customWidth="1"/>
    <col min="4111" max="4359" width="10.85546875" style="2"/>
    <col min="4360" max="4360" width="16.7109375" style="2" customWidth="1"/>
    <col min="4361" max="4361" width="20.28515625" style="2" customWidth="1"/>
    <col min="4362" max="4362" width="18.7109375" style="2" customWidth="1"/>
    <col min="4363" max="4363" width="17" style="2" customWidth="1"/>
    <col min="4364" max="4364" width="16.5703125" style="2" customWidth="1"/>
    <col min="4365" max="4365" width="10.85546875" style="2"/>
    <col min="4366" max="4366" width="12.42578125" style="2" customWidth="1"/>
    <col min="4367" max="4615" width="10.85546875" style="2"/>
    <col min="4616" max="4616" width="16.7109375" style="2" customWidth="1"/>
    <col min="4617" max="4617" width="20.28515625" style="2" customWidth="1"/>
    <col min="4618" max="4618" width="18.7109375" style="2" customWidth="1"/>
    <col min="4619" max="4619" width="17" style="2" customWidth="1"/>
    <col min="4620" max="4620" width="16.5703125" style="2" customWidth="1"/>
    <col min="4621" max="4621" width="10.85546875" style="2"/>
    <col min="4622" max="4622" width="12.42578125" style="2" customWidth="1"/>
    <col min="4623" max="4871" width="10.85546875" style="2"/>
    <col min="4872" max="4872" width="16.7109375" style="2" customWidth="1"/>
    <col min="4873" max="4873" width="20.28515625" style="2" customWidth="1"/>
    <col min="4874" max="4874" width="18.7109375" style="2" customWidth="1"/>
    <col min="4875" max="4875" width="17" style="2" customWidth="1"/>
    <col min="4876" max="4876" width="16.5703125" style="2" customWidth="1"/>
    <col min="4877" max="4877" width="10.85546875" style="2"/>
    <col min="4878" max="4878" width="12.42578125" style="2" customWidth="1"/>
    <col min="4879" max="5127" width="10.85546875" style="2"/>
    <col min="5128" max="5128" width="16.7109375" style="2" customWidth="1"/>
    <col min="5129" max="5129" width="20.28515625" style="2" customWidth="1"/>
    <col min="5130" max="5130" width="18.7109375" style="2" customWidth="1"/>
    <col min="5131" max="5131" width="17" style="2" customWidth="1"/>
    <col min="5132" max="5132" width="16.5703125" style="2" customWidth="1"/>
    <col min="5133" max="5133" width="10.85546875" style="2"/>
    <col min="5134" max="5134" width="12.42578125" style="2" customWidth="1"/>
    <col min="5135" max="5383" width="10.85546875" style="2"/>
    <col min="5384" max="5384" width="16.7109375" style="2" customWidth="1"/>
    <col min="5385" max="5385" width="20.28515625" style="2" customWidth="1"/>
    <col min="5386" max="5386" width="18.7109375" style="2" customWidth="1"/>
    <col min="5387" max="5387" width="17" style="2" customWidth="1"/>
    <col min="5388" max="5388" width="16.5703125" style="2" customWidth="1"/>
    <col min="5389" max="5389" width="10.85546875" style="2"/>
    <col min="5390" max="5390" width="12.42578125" style="2" customWidth="1"/>
    <col min="5391" max="5639" width="10.85546875" style="2"/>
    <col min="5640" max="5640" width="16.7109375" style="2" customWidth="1"/>
    <col min="5641" max="5641" width="20.28515625" style="2" customWidth="1"/>
    <col min="5642" max="5642" width="18.7109375" style="2" customWidth="1"/>
    <col min="5643" max="5643" width="17" style="2" customWidth="1"/>
    <col min="5644" max="5644" width="16.5703125" style="2" customWidth="1"/>
    <col min="5645" max="5645" width="10.85546875" style="2"/>
    <col min="5646" max="5646" width="12.42578125" style="2" customWidth="1"/>
    <col min="5647" max="5895" width="10.85546875" style="2"/>
    <col min="5896" max="5896" width="16.7109375" style="2" customWidth="1"/>
    <col min="5897" max="5897" width="20.28515625" style="2" customWidth="1"/>
    <col min="5898" max="5898" width="18.7109375" style="2" customWidth="1"/>
    <col min="5899" max="5899" width="17" style="2" customWidth="1"/>
    <col min="5900" max="5900" width="16.5703125" style="2" customWidth="1"/>
    <col min="5901" max="5901" width="10.85546875" style="2"/>
    <col min="5902" max="5902" width="12.42578125" style="2" customWidth="1"/>
    <col min="5903" max="6151" width="10.85546875" style="2"/>
    <col min="6152" max="6152" width="16.7109375" style="2" customWidth="1"/>
    <col min="6153" max="6153" width="20.28515625" style="2" customWidth="1"/>
    <col min="6154" max="6154" width="18.7109375" style="2" customWidth="1"/>
    <col min="6155" max="6155" width="17" style="2" customWidth="1"/>
    <col min="6156" max="6156" width="16.5703125" style="2" customWidth="1"/>
    <col min="6157" max="6157" width="10.85546875" style="2"/>
    <col min="6158" max="6158" width="12.42578125" style="2" customWidth="1"/>
    <col min="6159" max="6407" width="10.85546875" style="2"/>
    <col min="6408" max="6408" width="16.7109375" style="2" customWidth="1"/>
    <col min="6409" max="6409" width="20.28515625" style="2" customWidth="1"/>
    <col min="6410" max="6410" width="18.7109375" style="2" customWidth="1"/>
    <col min="6411" max="6411" width="17" style="2" customWidth="1"/>
    <col min="6412" max="6412" width="16.5703125" style="2" customWidth="1"/>
    <col min="6413" max="6413" width="10.85546875" style="2"/>
    <col min="6414" max="6414" width="12.42578125" style="2" customWidth="1"/>
    <col min="6415" max="6663" width="10.85546875" style="2"/>
    <col min="6664" max="6664" width="16.7109375" style="2" customWidth="1"/>
    <col min="6665" max="6665" width="20.28515625" style="2" customWidth="1"/>
    <col min="6666" max="6666" width="18.7109375" style="2" customWidth="1"/>
    <col min="6667" max="6667" width="17" style="2" customWidth="1"/>
    <col min="6668" max="6668" width="16.5703125" style="2" customWidth="1"/>
    <col min="6669" max="6669" width="10.85546875" style="2"/>
    <col min="6670" max="6670" width="12.42578125" style="2" customWidth="1"/>
    <col min="6671" max="6919" width="10.85546875" style="2"/>
    <col min="6920" max="6920" width="16.7109375" style="2" customWidth="1"/>
    <col min="6921" max="6921" width="20.28515625" style="2" customWidth="1"/>
    <col min="6922" max="6922" width="18.7109375" style="2" customWidth="1"/>
    <col min="6923" max="6923" width="17" style="2" customWidth="1"/>
    <col min="6924" max="6924" width="16.5703125" style="2" customWidth="1"/>
    <col min="6925" max="6925" width="10.85546875" style="2"/>
    <col min="6926" max="6926" width="12.42578125" style="2" customWidth="1"/>
    <col min="6927" max="7175" width="10.85546875" style="2"/>
    <col min="7176" max="7176" width="16.7109375" style="2" customWidth="1"/>
    <col min="7177" max="7177" width="20.28515625" style="2" customWidth="1"/>
    <col min="7178" max="7178" width="18.7109375" style="2" customWidth="1"/>
    <col min="7179" max="7179" width="17" style="2" customWidth="1"/>
    <col min="7180" max="7180" width="16.5703125" style="2" customWidth="1"/>
    <col min="7181" max="7181" width="10.85546875" style="2"/>
    <col min="7182" max="7182" width="12.42578125" style="2" customWidth="1"/>
    <col min="7183" max="7431" width="10.85546875" style="2"/>
    <col min="7432" max="7432" width="16.7109375" style="2" customWidth="1"/>
    <col min="7433" max="7433" width="20.28515625" style="2" customWidth="1"/>
    <col min="7434" max="7434" width="18.7109375" style="2" customWidth="1"/>
    <col min="7435" max="7435" width="17" style="2" customWidth="1"/>
    <col min="7436" max="7436" width="16.5703125" style="2" customWidth="1"/>
    <col min="7437" max="7437" width="10.85546875" style="2"/>
    <col min="7438" max="7438" width="12.42578125" style="2" customWidth="1"/>
    <col min="7439" max="7687" width="10.85546875" style="2"/>
    <col min="7688" max="7688" width="16.7109375" style="2" customWidth="1"/>
    <col min="7689" max="7689" width="20.28515625" style="2" customWidth="1"/>
    <col min="7690" max="7690" width="18.7109375" style="2" customWidth="1"/>
    <col min="7691" max="7691" width="17" style="2" customWidth="1"/>
    <col min="7692" max="7692" width="16.5703125" style="2" customWidth="1"/>
    <col min="7693" max="7693" width="10.85546875" style="2"/>
    <col min="7694" max="7694" width="12.42578125" style="2" customWidth="1"/>
    <col min="7695" max="7943" width="10.85546875" style="2"/>
    <col min="7944" max="7944" width="16.7109375" style="2" customWidth="1"/>
    <col min="7945" max="7945" width="20.28515625" style="2" customWidth="1"/>
    <col min="7946" max="7946" width="18.7109375" style="2" customWidth="1"/>
    <col min="7947" max="7947" width="17" style="2" customWidth="1"/>
    <col min="7948" max="7948" width="16.5703125" style="2" customWidth="1"/>
    <col min="7949" max="7949" width="10.85546875" style="2"/>
    <col min="7950" max="7950" width="12.42578125" style="2" customWidth="1"/>
    <col min="7951" max="8199" width="10.85546875" style="2"/>
    <col min="8200" max="8200" width="16.7109375" style="2" customWidth="1"/>
    <col min="8201" max="8201" width="20.28515625" style="2" customWidth="1"/>
    <col min="8202" max="8202" width="18.7109375" style="2" customWidth="1"/>
    <col min="8203" max="8203" width="17" style="2" customWidth="1"/>
    <col min="8204" max="8204" width="16.5703125" style="2" customWidth="1"/>
    <col min="8205" max="8205" width="10.85546875" style="2"/>
    <col min="8206" max="8206" width="12.42578125" style="2" customWidth="1"/>
    <col min="8207" max="8455" width="10.85546875" style="2"/>
    <col min="8456" max="8456" width="16.7109375" style="2" customWidth="1"/>
    <col min="8457" max="8457" width="20.28515625" style="2" customWidth="1"/>
    <col min="8458" max="8458" width="18.7109375" style="2" customWidth="1"/>
    <col min="8459" max="8459" width="17" style="2" customWidth="1"/>
    <col min="8460" max="8460" width="16.5703125" style="2" customWidth="1"/>
    <col min="8461" max="8461" width="10.85546875" style="2"/>
    <col min="8462" max="8462" width="12.42578125" style="2" customWidth="1"/>
    <col min="8463" max="8711" width="10.85546875" style="2"/>
    <col min="8712" max="8712" width="16.7109375" style="2" customWidth="1"/>
    <col min="8713" max="8713" width="20.28515625" style="2" customWidth="1"/>
    <col min="8714" max="8714" width="18.7109375" style="2" customWidth="1"/>
    <col min="8715" max="8715" width="17" style="2" customWidth="1"/>
    <col min="8716" max="8716" width="16.5703125" style="2" customWidth="1"/>
    <col min="8717" max="8717" width="10.85546875" style="2"/>
    <col min="8718" max="8718" width="12.42578125" style="2" customWidth="1"/>
    <col min="8719" max="8967" width="10.85546875" style="2"/>
    <col min="8968" max="8968" width="16.7109375" style="2" customWidth="1"/>
    <col min="8969" max="8969" width="20.28515625" style="2" customWidth="1"/>
    <col min="8970" max="8970" width="18.7109375" style="2" customWidth="1"/>
    <col min="8971" max="8971" width="17" style="2" customWidth="1"/>
    <col min="8972" max="8972" width="16.5703125" style="2" customWidth="1"/>
    <col min="8973" max="8973" width="10.85546875" style="2"/>
    <col min="8974" max="8974" width="12.42578125" style="2" customWidth="1"/>
    <col min="8975" max="9223" width="10.85546875" style="2"/>
    <col min="9224" max="9224" width="16.7109375" style="2" customWidth="1"/>
    <col min="9225" max="9225" width="20.28515625" style="2" customWidth="1"/>
    <col min="9226" max="9226" width="18.7109375" style="2" customWidth="1"/>
    <col min="9227" max="9227" width="17" style="2" customWidth="1"/>
    <col min="9228" max="9228" width="16.5703125" style="2" customWidth="1"/>
    <col min="9229" max="9229" width="10.85546875" style="2"/>
    <col min="9230" max="9230" width="12.42578125" style="2" customWidth="1"/>
    <col min="9231" max="9479" width="10.85546875" style="2"/>
    <col min="9480" max="9480" width="16.7109375" style="2" customWidth="1"/>
    <col min="9481" max="9481" width="20.28515625" style="2" customWidth="1"/>
    <col min="9482" max="9482" width="18.7109375" style="2" customWidth="1"/>
    <col min="9483" max="9483" width="17" style="2" customWidth="1"/>
    <col min="9484" max="9484" width="16.5703125" style="2" customWidth="1"/>
    <col min="9485" max="9485" width="10.85546875" style="2"/>
    <col min="9486" max="9486" width="12.42578125" style="2" customWidth="1"/>
    <col min="9487" max="9735" width="10.85546875" style="2"/>
    <col min="9736" max="9736" width="16.7109375" style="2" customWidth="1"/>
    <col min="9737" max="9737" width="20.28515625" style="2" customWidth="1"/>
    <col min="9738" max="9738" width="18.7109375" style="2" customWidth="1"/>
    <col min="9739" max="9739" width="17" style="2" customWidth="1"/>
    <col min="9740" max="9740" width="16.5703125" style="2" customWidth="1"/>
    <col min="9741" max="9741" width="10.85546875" style="2"/>
    <col min="9742" max="9742" width="12.42578125" style="2" customWidth="1"/>
    <col min="9743" max="9991" width="10.85546875" style="2"/>
    <col min="9992" max="9992" width="16.7109375" style="2" customWidth="1"/>
    <col min="9993" max="9993" width="20.28515625" style="2" customWidth="1"/>
    <col min="9994" max="9994" width="18.7109375" style="2" customWidth="1"/>
    <col min="9995" max="9995" width="17" style="2" customWidth="1"/>
    <col min="9996" max="9996" width="16.5703125" style="2" customWidth="1"/>
    <col min="9997" max="9997" width="10.85546875" style="2"/>
    <col min="9998" max="9998" width="12.42578125" style="2" customWidth="1"/>
    <col min="9999" max="10247" width="10.85546875" style="2"/>
    <col min="10248" max="10248" width="16.7109375" style="2" customWidth="1"/>
    <col min="10249" max="10249" width="20.28515625" style="2" customWidth="1"/>
    <col min="10250" max="10250" width="18.7109375" style="2" customWidth="1"/>
    <col min="10251" max="10251" width="17" style="2" customWidth="1"/>
    <col min="10252" max="10252" width="16.5703125" style="2" customWidth="1"/>
    <col min="10253" max="10253" width="10.85546875" style="2"/>
    <col min="10254" max="10254" width="12.42578125" style="2" customWidth="1"/>
    <col min="10255" max="10503" width="10.85546875" style="2"/>
    <col min="10504" max="10504" width="16.7109375" style="2" customWidth="1"/>
    <col min="10505" max="10505" width="20.28515625" style="2" customWidth="1"/>
    <col min="10506" max="10506" width="18.7109375" style="2" customWidth="1"/>
    <col min="10507" max="10507" width="17" style="2" customWidth="1"/>
    <col min="10508" max="10508" width="16.5703125" style="2" customWidth="1"/>
    <col min="10509" max="10509" width="10.85546875" style="2"/>
    <col min="10510" max="10510" width="12.42578125" style="2" customWidth="1"/>
    <col min="10511" max="10759" width="10.85546875" style="2"/>
    <col min="10760" max="10760" width="16.7109375" style="2" customWidth="1"/>
    <col min="10761" max="10761" width="20.28515625" style="2" customWidth="1"/>
    <col min="10762" max="10762" width="18.7109375" style="2" customWidth="1"/>
    <col min="10763" max="10763" width="17" style="2" customWidth="1"/>
    <col min="10764" max="10764" width="16.5703125" style="2" customWidth="1"/>
    <col min="10765" max="10765" width="10.85546875" style="2"/>
    <col min="10766" max="10766" width="12.42578125" style="2" customWidth="1"/>
    <col min="10767" max="11015" width="10.85546875" style="2"/>
    <col min="11016" max="11016" width="16.7109375" style="2" customWidth="1"/>
    <col min="11017" max="11017" width="20.28515625" style="2" customWidth="1"/>
    <col min="11018" max="11018" width="18.7109375" style="2" customWidth="1"/>
    <col min="11019" max="11019" width="17" style="2" customWidth="1"/>
    <col min="11020" max="11020" width="16.5703125" style="2" customWidth="1"/>
    <col min="11021" max="11021" width="10.85546875" style="2"/>
    <col min="11022" max="11022" width="12.42578125" style="2" customWidth="1"/>
    <col min="11023" max="11271" width="10.85546875" style="2"/>
    <col min="11272" max="11272" width="16.7109375" style="2" customWidth="1"/>
    <col min="11273" max="11273" width="20.28515625" style="2" customWidth="1"/>
    <col min="11274" max="11274" width="18.7109375" style="2" customWidth="1"/>
    <col min="11275" max="11275" width="17" style="2" customWidth="1"/>
    <col min="11276" max="11276" width="16.5703125" style="2" customWidth="1"/>
    <col min="11277" max="11277" width="10.85546875" style="2"/>
    <col min="11278" max="11278" width="12.42578125" style="2" customWidth="1"/>
    <col min="11279" max="11527" width="10.85546875" style="2"/>
    <col min="11528" max="11528" width="16.7109375" style="2" customWidth="1"/>
    <col min="11529" max="11529" width="20.28515625" style="2" customWidth="1"/>
    <col min="11530" max="11530" width="18.7109375" style="2" customWidth="1"/>
    <col min="11531" max="11531" width="17" style="2" customWidth="1"/>
    <col min="11532" max="11532" width="16.5703125" style="2" customWidth="1"/>
    <col min="11533" max="11533" width="10.85546875" style="2"/>
    <col min="11534" max="11534" width="12.42578125" style="2" customWidth="1"/>
    <col min="11535" max="11783" width="10.85546875" style="2"/>
    <col min="11784" max="11784" width="16.7109375" style="2" customWidth="1"/>
    <col min="11785" max="11785" width="20.28515625" style="2" customWidth="1"/>
    <col min="11786" max="11786" width="18.7109375" style="2" customWidth="1"/>
    <col min="11787" max="11787" width="17" style="2" customWidth="1"/>
    <col min="11788" max="11788" width="16.5703125" style="2" customWidth="1"/>
    <col min="11789" max="11789" width="10.85546875" style="2"/>
    <col min="11790" max="11790" width="12.42578125" style="2" customWidth="1"/>
    <col min="11791" max="12039" width="10.85546875" style="2"/>
    <col min="12040" max="12040" width="16.7109375" style="2" customWidth="1"/>
    <col min="12041" max="12041" width="20.28515625" style="2" customWidth="1"/>
    <col min="12042" max="12042" width="18.7109375" style="2" customWidth="1"/>
    <col min="12043" max="12043" width="17" style="2" customWidth="1"/>
    <col min="12044" max="12044" width="16.5703125" style="2" customWidth="1"/>
    <col min="12045" max="12045" width="10.85546875" style="2"/>
    <col min="12046" max="12046" width="12.42578125" style="2" customWidth="1"/>
    <col min="12047" max="12295" width="10.85546875" style="2"/>
    <col min="12296" max="12296" width="16.7109375" style="2" customWidth="1"/>
    <col min="12297" max="12297" width="20.28515625" style="2" customWidth="1"/>
    <col min="12298" max="12298" width="18.7109375" style="2" customWidth="1"/>
    <col min="12299" max="12299" width="17" style="2" customWidth="1"/>
    <col min="12300" max="12300" width="16.5703125" style="2" customWidth="1"/>
    <col min="12301" max="12301" width="10.85546875" style="2"/>
    <col min="12302" max="12302" width="12.42578125" style="2" customWidth="1"/>
    <col min="12303" max="12551" width="10.85546875" style="2"/>
    <col min="12552" max="12552" width="16.7109375" style="2" customWidth="1"/>
    <col min="12553" max="12553" width="20.28515625" style="2" customWidth="1"/>
    <col min="12554" max="12554" width="18.7109375" style="2" customWidth="1"/>
    <col min="12555" max="12555" width="17" style="2" customWidth="1"/>
    <col min="12556" max="12556" width="16.5703125" style="2" customWidth="1"/>
    <col min="12557" max="12557" width="10.85546875" style="2"/>
    <col min="12558" max="12558" width="12.42578125" style="2" customWidth="1"/>
    <col min="12559" max="12807" width="10.85546875" style="2"/>
    <col min="12808" max="12808" width="16.7109375" style="2" customWidth="1"/>
    <col min="12809" max="12809" width="20.28515625" style="2" customWidth="1"/>
    <col min="12810" max="12810" width="18.7109375" style="2" customWidth="1"/>
    <col min="12811" max="12811" width="17" style="2" customWidth="1"/>
    <col min="12812" max="12812" width="16.5703125" style="2" customWidth="1"/>
    <col min="12813" max="12813" width="10.85546875" style="2"/>
    <col min="12814" max="12814" width="12.42578125" style="2" customWidth="1"/>
    <col min="12815" max="13063" width="10.85546875" style="2"/>
    <col min="13064" max="13064" width="16.7109375" style="2" customWidth="1"/>
    <col min="13065" max="13065" width="20.28515625" style="2" customWidth="1"/>
    <col min="13066" max="13066" width="18.7109375" style="2" customWidth="1"/>
    <col min="13067" max="13067" width="17" style="2" customWidth="1"/>
    <col min="13068" max="13068" width="16.5703125" style="2" customWidth="1"/>
    <col min="13069" max="13069" width="10.85546875" style="2"/>
    <col min="13070" max="13070" width="12.42578125" style="2" customWidth="1"/>
    <col min="13071" max="13319" width="10.85546875" style="2"/>
    <col min="13320" max="13320" width="16.7109375" style="2" customWidth="1"/>
    <col min="13321" max="13321" width="20.28515625" style="2" customWidth="1"/>
    <col min="13322" max="13322" width="18.7109375" style="2" customWidth="1"/>
    <col min="13323" max="13323" width="17" style="2" customWidth="1"/>
    <col min="13324" max="13324" width="16.5703125" style="2" customWidth="1"/>
    <col min="13325" max="13325" width="10.85546875" style="2"/>
    <col min="13326" max="13326" width="12.42578125" style="2" customWidth="1"/>
    <col min="13327" max="13575" width="10.85546875" style="2"/>
    <col min="13576" max="13576" width="16.7109375" style="2" customWidth="1"/>
    <col min="13577" max="13577" width="20.28515625" style="2" customWidth="1"/>
    <col min="13578" max="13578" width="18.7109375" style="2" customWidth="1"/>
    <col min="13579" max="13579" width="17" style="2" customWidth="1"/>
    <col min="13580" max="13580" width="16.5703125" style="2" customWidth="1"/>
    <col min="13581" max="13581" width="10.85546875" style="2"/>
    <col min="13582" max="13582" width="12.42578125" style="2" customWidth="1"/>
    <col min="13583" max="13831" width="10.85546875" style="2"/>
    <col min="13832" max="13832" width="16.7109375" style="2" customWidth="1"/>
    <col min="13833" max="13833" width="20.28515625" style="2" customWidth="1"/>
    <col min="13834" max="13834" width="18.7109375" style="2" customWidth="1"/>
    <col min="13835" max="13835" width="17" style="2" customWidth="1"/>
    <col min="13836" max="13836" width="16.5703125" style="2" customWidth="1"/>
    <col min="13837" max="13837" width="10.85546875" style="2"/>
    <col min="13838" max="13838" width="12.42578125" style="2" customWidth="1"/>
    <col min="13839" max="14087" width="10.85546875" style="2"/>
    <col min="14088" max="14088" width="16.7109375" style="2" customWidth="1"/>
    <col min="14089" max="14089" width="20.28515625" style="2" customWidth="1"/>
    <col min="14090" max="14090" width="18.7109375" style="2" customWidth="1"/>
    <col min="14091" max="14091" width="17" style="2" customWidth="1"/>
    <col min="14092" max="14092" width="16.5703125" style="2" customWidth="1"/>
    <col min="14093" max="14093" width="10.85546875" style="2"/>
    <col min="14094" max="14094" width="12.42578125" style="2" customWidth="1"/>
    <col min="14095" max="14343" width="10.85546875" style="2"/>
    <col min="14344" max="14344" width="16.7109375" style="2" customWidth="1"/>
    <col min="14345" max="14345" width="20.28515625" style="2" customWidth="1"/>
    <col min="14346" max="14346" width="18.7109375" style="2" customWidth="1"/>
    <col min="14347" max="14347" width="17" style="2" customWidth="1"/>
    <col min="14348" max="14348" width="16.5703125" style="2" customWidth="1"/>
    <col min="14349" max="14349" width="10.85546875" style="2"/>
    <col min="14350" max="14350" width="12.42578125" style="2" customWidth="1"/>
    <col min="14351" max="14599" width="10.85546875" style="2"/>
    <col min="14600" max="14600" width="16.7109375" style="2" customWidth="1"/>
    <col min="14601" max="14601" width="20.28515625" style="2" customWidth="1"/>
    <col min="14602" max="14602" width="18.7109375" style="2" customWidth="1"/>
    <col min="14603" max="14603" width="17" style="2" customWidth="1"/>
    <col min="14604" max="14604" width="16.5703125" style="2" customWidth="1"/>
    <col min="14605" max="14605" width="10.85546875" style="2"/>
    <col min="14606" max="14606" width="12.42578125" style="2" customWidth="1"/>
    <col min="14607" max="14855" width="10.85546875" style="2"/>
    <col min="14856" max="14856" width="16.7109375" style="2" customWidth="1"/>
    <col min="14857" max="14857" width="20.28515625" style="2" customWidth="1"/>
    <col min="14858" max="14858" width="18.7109375" style="2" customWidth="1"/>
    <col min="14859" max="14859" width="17" style="2" customWidth="1"/>
    <col min="14860" max="14860" width="16.5703125" style="2" customWidth="1"/>
    <col min="14861" max="14861" width="10.85546875" style="2"/>
    <col min="14862" max="14862" width="12.42578125" style="2" customWidth="1"/>
    <col min="14863" max="15111" width="10.85546875" style="2"/>
    <col min="15112" max="15112" width="16.7109375" style="2" customWidth="1"/>
    <col min="15113" max="15113" width="20.28515625" style="2" customWidth="1"/>
    <col min="15114" max="15114" width="18.7109375" style="2" customWidth="1"/>
    <col min="15115" max="15115" width="17" style="2" customWidth="1"/>
    <col min="15116" max="15116" width="16.5703125" style="2" customWidth="1"/>
    <col min="15117" max="15117" width="10.85546875" style="2"/>
    <col min="15118" max="15118" width="12.42578125" style="2" customWidth="1"/>
    <col min="15119" max="15367" width="10.85546875" style="2"/>
    <col min="15368" max="15368" width="16.7109375" style="2" customWidth="1"/>
    <col min="15369" max="15369" width="20.28515625" style="2" customWidth="1"/>
    <col min="15370" max="15370" width="18.7109375" style="2" customWidth="1"/>
    <col min="15371" max="15371" width="17" style="2" customWidth="1"/>
    <col min="15372" max="15372" width="16.5703125" style="2" customWidth="1"/>
    <col min="15373" max="15373" width="10.85546875" style="2"/>
    <col min="15374" max="15374" width="12.42578125" style="2" customWidth="1"/>
    <col min="15375" max="15623" width="10.85546875" style="2"/>
    <col min="15624" max="15624" width="16.7109375" style="2" customWidth="1"/>
    <col min="15625" max="15625" width="20.28515625" style="2" customWidth="1"/>
    <col min="15626" max="15626" width="18.7109375" style="2" customWidth="1"/>
    <col min="15627" max="15627" width="17" style="2" customWidth="1"/>
    <col min="15628" max="15628" width="16.5703125" style="2" customWidth="1"/>
    <col min="15629" max="15629" width="10.85546875" style="2"/>
    <col min="15630" max="15630" width="12.42578125" style="2" customWidth="1"/>
    <col min="15631" max="15879" width="10.85546875" style="2"/>
    <col min="15880" max="15880" width="16.7109375" style="2" customWidth="1"/>
    <col min="15881" max="15881" width="20.28515625" style="2" customWidth="1"/>
    <col min="15882" max="15882" width="18.7109375" style="2" customWidth="1"/>
    <col min="15883" max="15883" width="17" style="2" customWidth="1"/>
    <col min="15884" max="15884" width="16.5703125" style="2" customWidth="1"/>
    <col min="15885" max="15885" width="10.85546875" style="2"/>
    <col min="15886" max="15886" width="12.42578125" style="2" customWidth="1"/>
    <col min="15887" max="16135" width="10.85546875" style="2"/>
    <col min="16136" max="16136" width="16.7109375" style="2" customWidth="1"/>
    <col min="16137" max="16137" width="20.28515625" style="2" customWidth="1"/>
    <col min="16138" max="16138" width="18.7109375" style="2" customWidth="1"/>
    <col min="16139" max="16139" width="17" style="2" customWidth="1"/>
    <col min="16140" max="16140" width="16.5703125" style="2" customWidth="1"/>
    <col min="16141" max="16141" width="10.85546875" style="2"/>
    <col min="16142" max="16142" width="12.42578125" style="2" customWidth="1"/>
    <col min="16143" max="16363" width="10.85546875" style="2"/>
    <col min="16364" max="16384" width="10.85546875" style="2" customWidth="1"/>
  </cols>
  <sheetData>
    <row r="1" spans="1:111" x14ac:dyDescent="0.2">
      <c r="A1" s="3"/>
      <c r="B1" s="447" t="s">
        <v>1</v>
      </c>
      <c r="C1" s="447"/>
      <c r="D1" s="447"/>
      <c r="E1" s="447"/>
      <c r="F1" s="447"/>
      <c r="G1" s="447"/>
      <c r="H1" s="447"/>
      <c r="I1" s="447"/>
      <c r="J1" s="4" t="s">
        <v>15</v>
      </c>
    </row>
    <row r="2" spans="1:111" x14ac:dyDescent="0.2">
      <c r="A2" s="1"/>
      <c r="B2" s="447"/>
      <c r="C2" s="447"/>
      <c r="D2" s="447"/>
      <c r="E2" s="447"/>
      <c r="F2" s="447"/>
      <c r="G2" s="447"/>
      <c r="H2" s="447"/>
      <c r="I2" s="447"/>
      <c r="J2" s="5" t="s">
        <v>2</v>
      </c>
    </row>
    <row r="3" spans="1:111" x14ac:dyDescent="0.2">
      <c r="A3" s="1"/>
      <c r="B3" s="447"/>
      <c r="C3" s="447"/>
      <c r="D3" s="447"/>
      <c r="E3" s="447"/>
      <c r="F3" s="447"/>
      <c r="G3" s="447"/>
      <c r="H3" s="447"/>
      <c r="I3" s="447"/>
    </row>
    <row r="4" spans="1:111" ht="15" x14ac:dyDescent="0.2">
      <c r="A4" s="448" t="s">
        <v>3</v>
      </c>
      <c r="B4" s="448"/>
      <c r="C4" s="6" t="s">
        <v>128</v>
      </c>
      <c r="D4" s="7"/>
      <c r="E4" s="7"/>
      <c r="F4" s="253" t="s">
        <v>172</v>
      </c>
      <c r="G4" s="214"/>
      <c r="H4" s="9"/>
      <c r="I4" s="10"/>
    </row>
    <row r="5" spans="1:111" ht="15" x14ac:dyDescent="0.2">
      <c r="A5" s="448" t="s">
        <v>4</v>
      </c>
      <c r="B5" s="448"/>
      <c r="C5" s="11" t="s">
        <v>129</v>
      </c>
      <c r="D5" s="7"/>
      <c r="E5" s="7"/>
      <c r="F5" s="253" t="s">
        <v>153</v>
      </c>
      <c r="G5" s="214"/>
      <c r="H5" s="12"/>
    </row>
    <row r="6" spans="1:111" x14ac:dyDescent="0.2">
      <c r="F6" s="2" t="s">
        <v>147</v>
      </c>
    </row>
    <row r="7" spans="1:111" ht="15" thickBot="1" x14ac:dyDescent="0.25"/>
    <row r="8" spans="1:111" ht="14.85" customHeight="1" thickBot="1" x14ac:dyDescent="0.25">
      <c r="G8" s="452" t="s">
        <v>188</v>
      </c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4"/>
      <c r="V8" s="449" t="s">
        <v>179</v>
      </c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1"/>
      <c r="AS8" s="449" t="s">
        <v>180</v>
      </c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49" t="s">
        <v>181</v>
      </c>
      <c r="BP8" s="450"/>
      <c r="BQ8" s="450"/>
      <c r="BR8" s="450"/>
      <c r="BS8" s="450"/>
      <c r="BT8" s="450"/>
      <c r="BU8" s="450"/>
      <c r="BV8" s="450"/>
      <c r="BW8" s="450"/>
      <c r="BX8" s="450"/>
      <c r="BY8" s="450"/>
      <c r="BZ8" s="450"/>
      <c r="CA8" s="450"/>
      <c r="CB8" s="450"/>
      <c r="CC8" s="450"/>
      <c r="CD8" s="450"/>
      <c r="CE8" s="450"/>
      <c r="CF8" s="450"/>
      <c r="CG8" s="450"/>
      <c r="CH8" s="450"/>
      <c r="CI8" s="451"/>
      <c r="CJ8" s="449" t="s">
        <v>182</v>
      </c>
      <c r="CK8" s="450"/>
      <c r="CL8" s="450"/>
      <c r="CM8" s="450"/>
      <c r="CN8" s="450"/>
      <c r="CO8" s="450"/>
      <c r="CP8" s="450"/>
      <c r="CQ8" s="450"/>
      <c r="CR8" s="450"/>
      <c r="CS8" s="450"/>
      <c r="CT8" s="450"/>
      <c r="CU8" s="450"/>
      <c r="CV8" s="450"/>
      <c r="CW8" s="450"/>
      <c r="CX8" s="450"/>
      <c r="CY8" s="450"/>
      <c r="CZ8" s="450"/>
      <c r="DA8" s="450"/>
      <c r="DB8" s="451"/>
      <c r="DC8" s="443" t="s">
        <v>17</v>
      </c>
      <c r="DD8" s="445" t="s">
        <v>18</v>
      </c>
      <c r="DE8" s="445" t="s">
        <v>19</v>
      </c>
      <c r="DF8" s="445" t="s">
        <v>125</v>
      </c>
      <c r="DG8" s="459" t="s">
        <v>137</v>
      </c>
    </row>
    <row r="9" spans="1:111" ht="12.95" customHeight="1" x14ac:dyDescent="0.2">
      <c r="G9" s="225">
        <v>8</v>
      </c>
      <c r="H9" s="225">
        <f>+G9+1</f>
        <v>9</v>
      </c>
      <c r="I9" s="225">
        <f>+H9+1</f>
        <v>10</v>
      </c>
      <c r="J9" s="225">
        <f t="shared" ref="J9:AB9" si="0">+I9+1</f>
        <v>11</v>
      </c>
      <c r="K9" s="225">
        <f t="shared" si="0"/>
        <v>12</v>
      </c>
      <c r="L9" s="225">
        <f>+K9+3</f>
        <v>15</v>
      </c>
      <c r="M9" s="225">
        <f t="shared" si="0"/>
        <v>16</v>
      </c>
      <c r="N9" s="226">
        <f>+M9+1</f>
        <v>17</v>
      </c>
      <c r="O9" s="225">
        <f t="shared" si="0"/>
        <v>18</v>
      </c>
      <c r="P9" s="225">
        <f t="shared" si="0"/>
        <v>19</v>
      </c>
      <c r="Q9" s="225">
        <f>+P9+3</f>
        <v>22</v>
      </c>
      <c r="R9" s="225">
        <f t="shared" si="0"/>
        <v>23</v>
      </c>
      <c r="S9" s="225">
        <f>+R9+1</f>
        <v>24</v>
      </c>
      <c r="T9" s="225">
        <f t="shared" si="0"/>
        <v>25</v>
      </c>
      <c r="U9" s="229">
        <f t="shared" si="0"/>
        <v>26</v>
      </c>
      <c r="V9" s="224">
        <v>1</v>
      </c>
      <c r="W9" s="225">
        <f t="shared" si="0"/>
        <v>2</v>
      </c>
      <c r="X9" s="225">
        <f t="shared" si="0"/>
        <v>3</v>
      </c>
      <c r="Y9" s="225">
        <f t="shared" si="0"/>
        <v>4</v>
      </c>
      <c r="Z9" s="225">
        <f t="shared" si="0"/>
        <v>5</v>
      </c>
      <c r="AA9" s="225">
        <f>+Z9+3</f>
        <v>8</v>
      </c>
      <c r="AB9" s="225">
        <f t="shared" si="0"/>
        <v>9</v>
      </c>
      <c r="AC9" s="225">
        <f>+AB9+1</f>
        <v>10</v>
      </c>
      <c r="AD9" s="225">
        <f>+AC9+1</f>
        <v>11</v>
      </c>
      <c r="AE9" s="225">
        <f t="shared" ref="AE9:AG9" si="1">+AD9+1</f>
        <v>12</v>
      </c>
      <c r="AF9" s="225">
        <f>+AE9+3</f>
        <v>15</v>
      </c>
      <c r="AG9" s="225">
        <f t="shared" si="1"/>
        <v>16</v>
      </c>
      <c r="AH9" s="225">
        <f>+AG9+1</f>
        <v>17</v>
      </c>
      <c r="AI9" s="225">
        <f t="shared" ref="AI9:AL9" si="2">+AH9+1</f>
        <v>18</v>
      </c>
      <c r="AJ9" s="225">
        <f t="shared" si="2"/>
        <v>19</v>
      </c>
      <c r="AK9" s="227">
        <f>+AJ9+3</f>
        <v>22</v>
      </c>
      <c r="AL9" s="225">
        <f t="shared" si="2"/>
        <v>23</v>
      </c>
      <c r="AM9" s="225">
        <f>+AL9+1</f>
        <v>24</v>
      </c>
      <c r="AN9" s="225">
        <f t="shared" ref="AN9:AO9" si="3">+AM9+1</f>
        <v>25</v>
      </c>
      <c r="AO9" s="225">
        <f t="shared" si="3"/>
        <v>26</v>
      </c>
      <c r="AP9" s="225">
        <f>+AO9+3</f>
        <v>29</v>
      </c>
      <c r="AQ9" s="229">
        <f>+AP9+1</f>
        <v>30</v>
      </c>
      <c r="AR9" s="224">
        <f>AQ9+1</f>
        <v>31</v>
      </c>
      <c r="AS9" s="225">
        <v>1</v>
      </c>
      <c r="AT9" s="225">
        <f t="shared" ref="AT9:AV9" si="4">+AS9+1</f>
        <v>2</v>
      </c>
      <c r="AU9" s="226">
        <f>+AT9+3</f>
        <v>5</v>
      </c>
      <c r="AV9" s="226">
        <f t="shared" si="4"/>
        <v>6</v>
      </c>
      <c r="AW9" s="226">
        <f>+AV9+1</f>
        <v>7</v>
      </c>
      <c r="AX9" s="226">
        <f t="shared" ref="AX9:BA9" si="5">+AW9+1</f>
        <v>8</v>
      </c>
      <c r="AY9" s="226">
        <f t="shared" si="5"/>
        <v>9</v>
      </c>
      <c r="AZ9" s="226">
        <f>+AY9+3</f>
        <v>12</v>
      </c>
      <c r="BA9" s="225">
        <f t="shared" si="5"/>
        <v>13</v>
      </c>
      <c r="BB9" s="226">
        <f>+BA9+1</f>
        <v>14</v>
      </c>
      <c r="BC9" s="225">
        <f t="shared" ref="BC9:BF9" si="6">+BB9+1</f>
        <v>15</v>
      </c>
      <c r="BD9" s="225">
        <f t="shared" si="6"/>
        <v>16</v>
      </c>
      <c r="BE9" s="225">
        <f>+BD9+3</f>
        <v>19</v>
      </c>
      <c r="BF9" s="225">
        <f t="shared" si="6"/>
        <v>20</v>
      </c>
      <c r="BG9" s="225">
        <f>+BF9+1</f>
        <v>21</v>
      </c>
      <c r="BH9" s="225">
        <f t="shared" ref="BH9:BK9" si="7">+BG9+1</f>
        <v>22</v>
      </c>
      <c r="BI9" s="225">
        <f t="shared" si="7"/>
        <v>23</v>
      </c>
      <c r="BJ9" s="227">
        <f>+BI9+3</f>
        <v>26</v>
      </c>
      <c r="BK9" s="225">
        <f t="shared" si="7"/>
        <v>27</v>
      </c>
      <c r="BL9" s="225">
        <f>+BK9+1</f>
        <v>28</v>
      </c>
      <c r="BM9" s="229">
        <f t="shared" ref="BM9:BP9" si="8">+BL9+1</f>
        <v>29</v>
      </c>
      <c r="BN9" s="230">
        <f>BM9+1</f>
        <v>30</v>
      </c>
      <c r="BO9" s="225">
        <v>3</v>
      </c>
      <c r="BP9" s="225">
        <f t="shared" si="8"/>
        <v>4</v>
      </c>
      <c r="BQ9" s="226">
        <f>+BP9+1</f>
        <v>5</v>
      </c>
      <c r="BR9" s="225">
        <f t="shared" ref="BR9:BS9" si="9">+BQ9+1</f>
        <v>6</v>
      </c>
      <c r="BS9" s="225">
        <f t="shared" si="9"/>
        <v>7</v>
      </c>
      <c r="BT9" s="225">
        <f>+BS9+3</f>
        <v>10</v>
      </c>
      <c r="BU9" s="225">
        <f>+BT9+1</f>
        <v>11</v>
      </c>
      <c r="BV9" s="226">
        <f>+BU9+1</f>
        <v>12</v>
      </c>
      <c r="BW9" s="225">
        <f t="shared" ref="BW9:BZ9" si="10">+BV9+1</f>
        <v>13</v>
      </c>
      <c r="BX9" s="225">
        <f t="shared" si="10"/>
        <v>14</v>
      </c>
      <c r="BY9" s="225">
        <f>+BX9+3</f>
        <v>17</v>
      </c>
      <c r="BZ9" s="227">
        <f t="shared" si="10"/>
        <v>18</v>
      </c>
      <c r="CA9" s="225">
        <f>+BZ9+1</f>
        <v>19</v>
      </c>
      <c r="CB9" s="225">
        <f t="shared" ref="CB9:CE9" si="11">+CA9+1</f>
        <v>20</v>
      </c>
      <c r="CC9" s="225">
        <f t="shared" si="11"/>
        <v>21</v>
      </c>
      <c r="CD9" s="226">
        <f>+CC9+3</f>
        <v>24</v>
      </c>
      <c r="CE9" s="225">
        <f t="shared" si="11"/>
        <v>25</v>
      </c>
      <c r="CF9" s="225">
        <f>+CE9+1</f>
        <v>26</v>
      </c>
      <c r="CG9" s="225">
        <f t="shared" ref="CG9:CM9" si="12">+CF9+1</f>
        <v>27</v>
      </c>
      <c r="CH9" s="228">
        <f t="shared" si="12"/>
        <v>28</v>
      </c>
      <c r="CI9" s="228">
        <f>+CH9+3</f>
        <v>31</v>
      </c>
      <c r="CJ9" s="266">
        <v>1</v>
      </c>
      <c r="CK9" s="228">
        <f t="shared" si="12"/>
        <v>2</v>
      </c>
      <c r="CL9" s="228">
        <f t="shared" si="12"/>
        <v>3</v>
      </c>
      <c r="CM9" s="228">
        <f t="shared" si="12"/>
        <v>4</v>
      </c>
      <c r="CN9" s="228">
        <f>+CM9+3</f>
        <v>7</v>
      </c>
      <c r="CO9" s="228">
        <f t="shared" ref="CO9:CR9" si="13">+CN9+1</f>
        <v>8</v>
      </c>
      <c r="CP9" s="228">
        <f t="shared" si="13"/>
        <v>9</v>
      </c>
      <c r="CQ9" s="228">
        <f t="shared" si="13"/>
        <v>10</v>
      </c>
      <c r="CR9" s="228">
        <f t="shared" si="13"/>
        <v>11</v>
      </c>
      <c r="CS9" s="228">
        <f>+CR9+3</f>
        <v>14</v>
      </c>
      <c r="CT9" s="228">
        <f t="shared" ref="CT9:CW9" si="14">+CS9+1</f>
        <v>15</v>
      </c>
      <c r="CU9" s="228">
        <f t="shared" si="14"/>
        <v>16</v>
      </c>
      <c r="CV9" s="228">
        <f t="shared" si="14"/>
        <v>17</v>
      </c>
      <c r="CW9" s="228">
        <f t="shared" si="14"/>
        <v>18</v>
      </c>
      <c r="CX9" s="228">
        <f>+CW9+3</f>
        <v>21</v>
      </c>
      <c r="CY9" s="228">
        <f t="shared" ref="CY9:DB9" si="15">+CX9+1</f>
        <v>22</v>
      </c>
      <c r="CZ9" s="228">
        <f t="shared" si="15"/>
        <v>23</v>
      </c>
      <c r="DA9" s="228">
        <f t="shared" si="15"/>
        <v>24</v>
      </c>
      <c r="DB9" s="228">
        <f t="shared" si="15"/>
        <v>25</v>
      </c>
      <c r="DC9" s="444"/>
      <c r="DD9" s="446"/>
      <c r="DE9" s="446"/>
      <c r="DF9" s="446"/>
      <c r="DG9" s="460"/>
    </row>
    <row r="10" spans="1:111" s="13" customFormat="1" ht="13.7" customHeight="1" thickBot="1" x14ac:dyDescent="0.3">
      <c r="A10" s="19" t="s">
        <v>0</v>
      </c>
      <c r="B10" s="20" t="s">
        <v>5</v>
      </c>
      <c r="C10" s="21" t="s">
        <v>6</v>
      </c>
      <c r="D10" s="25" t="s">
        <v>7</v>
      </c>
      <c r="E10" s="25" t="s">
        <v>16</v>
      </c>
      <c r="F10" s="64" t="s">
        <v>8</v>
      </c>
      <c r="G10" s="32" t="s">
        <v>9</v>
      </c>
      <c r="H10" s="32" t="s">
        <v>10</v>
      </c>
      <c r="I10" s="32" t="s">
        <v>11</v>
      </c>
      <c r="J10" s="32" t="s">
        <v>12</v>
      </c>
      <c r="K10" s="32" t="s">
        <v>13</v>
      </c>
      <c r="L10" s="32" t="s">
        <v>9</v>
      </c>
      <c r="M10" s="32" t="s">
        <v>10</v>
      </c>
      <c r="N10" s="32" t="s">
        <v>11</v>
      </c>
      <c r="O10" s="32" t="s">
        <v>12</v>
      </c>
      <c r="P10" s="32" t="s">
        <v>13</v>
      </c>
      <c r="Q10" s="32" t="s">
        <v>9</v>
      </c>
      <c r="R10" s="32" t="s">
        <v>10</v>
      </c>
      <c r="S10" s="32" t="s">
        <v>11</v>
      </c>
      <c r="T10" s="32" t="s">
        <v>12</v>
      </c>
      <c r="U10" s="203" t="s">
        <v>13</v>
      </c>
      <c r="V10" s="65" t="s">
        <v>9</v>
      </c>
      <c r="W10" s="32" t="s">
        <v>10</v>
      </c>
      <c r="X10" s="32" t="s">
        <v>11</v>
      </c>
      <c r="Y10" s="32" t="s">
        <v>12</v>
      </c>
      <c r="Z10" s="32" t="s">
        <v>13</v>
      </c>
      <c r="AA10" s="32" t="s">
        <v>9</v>
      </c>
      <c r="AB10" s="32" t="s">
        <v>10</v>
      </c>
      <c r="AC10" s="32" t="s">
        <v>11</v>
      </c>
      <c r="AD10" s="32" t="s">
        <v>12</v>
      </c>
      <c r="AE10" s="32" t="s">
        <v>13</v>
      </c>
      <c r="AF10" s="32" t="s">
        <v>9</v>
      </c>
      <c r="AG10" s="32" t="s">
        <v>10</v>
      </c>
      <c r="AH10" s="32" t="s">
        <v>11</v>
      </c>
      <c r="AI10" s="32" t="s">
        <v>12</v>
      </c>
      <c r="AJ10" s="32" t="s">
        <v>13</v>
      </c>
      <c r="AK10" s="32" t="s">
        <v>9</v>
      </c>
      <c r="AL10" s="32" t="s">
        <v>10</v>
      </c>
      <c r="AM10" s="32" t="s">
        <v>11</v>
      </c>
      <c r="AN10" s="32" t="s">
        <v>12</v>
      </c>
      <c r="AO10" s="32" t="s">
        <v>13</v>
      </c>
      <c r="AP10" s="32" t="s">
        <v>9</v>
      </c>
      <c r="AQ10" s="203" t="s">
        <v>10</v>
      </c>
      <c r="AR10" s="65" t="s">
        <v>11</v>
      </c>
      <c r="AS10" s="32" t="s">
        <v>12</v>
      </c>
      <c r="AT10" s="32" t="s">
        <v>13</v>
      </c>
      <c r="AU10" s="32" t="s">
        <v>9</v>
      </c>
      <c r="AV10" s="32" t="s">
        <v>10</v>
      </c>
      <c r="AW10" s="32" t="s">
        <v>11</v>
      </c>
      <c r="AX10" s="32" t="s">
        <v>12</v>
      </c>
      <c r="AY10" s="32" t="s">
        <v>13</v>
      </c>
      <c r="AZ10" s="32" t="s">
        <v>9</v>
      </c>
      <c r="BA10" s="32" t="s">
        <v>10</v>
      </c>
      <c r="BB10" s="32" t="s">
        <v>11</v>
      </c>
      <c r="BC10" s="32" t="s">
        <v>12</v>
      </c>
      <c r="BD10" s="32" t="s">
        <v>13</v>
      </c>
      <c r="BE10" s="32" t="s">
        <v>9</v>
      </c>
      <c r="BF10" s="32" t="s">
        <v>10</v>
      </c>
      <c r="BG10" s="32" t="s">
        <v>11</v>
      </c>
      <c r="BH10" s="32" t="s">
        <v>12</v>
      </c>
      <c r="BI10" s="32" t="s">
        <v>13</v>
      </c>
      <c r="BJ10" s="32" t="s">
        <v>9</v>
      </c>
      <c r="BK10" s="32" t="s">
        <v>10</v>
      </c>
      <c r="BL10" s="32" t="s">
        <v>11</v>
      </c>
      <c r="BM10" s="203" t="s">
        <v>12</v>
      </c>
      <c r="BN10" s="65" t="s">
        <v>13</v>
      </c>
      <c r="BO10" s="32" t="s">
        <v>9</v>
      </c>
      <c r="BP10" s="32" t="s">
        <v>10</v>
      </c>
      <c r="BQ10" s="32" t="s">
        <v>11</v>
      </c>
      <c r="BR10" s="32" t="s">
        <v>12</v>
      </c>
      <c r="BS10" s="32" t="s">
        <v>13</v>
      </c>
      <c r="BT10" s="32" t="s">
        <v>9</v>
      </c>
      <c r="BU10" s="32" t="s">
        <v>10</v>
      </c>
      <c r="BV10" s="32" t="s">
        <v>11</v>
      </c>
      <c r="BW10" s="32" t="s">
        <v>12</v>
      </c>
      <c r="BX10" s="32" t="s">
        <v>13</v>
      </c>
      <c r="BY10" s="32" t="s">
        <v>9</v>
      </c>
      <c r="BZ10" s="32" t="s">
        <v>10</v>
      </c>
      <c r="CA10" s="32" t="s">
        <v>11</v>
      </c>
      <c r="CB10" s="32" t="s">
        <v>12</v>
      </c>
      <c r="CC10" s="32" t="s">
        <v>13</v>
      </c>
      <c r="CD10" s="32" t="s">
        <v>9</v>
      </c>
      <c r="CE10" s="32" t="s">
        <v>10</v>
      </c>
      <c r="CF10" s="32" t="s">
        <v>11</v>
      </c>
      <c r="CG10" s="32" t="s">
        <v>12</v>
      </c>
      <c r="CH10" s="66" t="s">
        <v>13</v>
      </c>
      <c r="CI10" s="32" t="s">
        <v>9</v>
      </c>
      <c r="CJ10" s="32" t="s">
        <v>10</v>
      </c>
      <c r="CK10" s="32" t="s">
        <v>11</v>
      </c>
      <c r="CL10" s="32" t="s">
        <v>12</v>
      </c>
      <c r="CM10" s="66" t="s">
        <v>13</v>
      </c>
      <c r="CN10" s="32" t="s">
        <v>9</v>
      </c>
      <c r="CO10" s="32" t="s">
        <v>10</v>
      </c>
      <c r="CP10" s="32" t="s">
        <v>11</v>
      </c>
      <c r="CQ10" s="32" t="s">
        <v>12</v>
      </c>
      <c r="CR10" s="66" t="s">
        <v>13</v>
      </c>
      <c r="CS10" s="32" t="s">
        <v>9</v>
      </c>
      <c r="CT10" s="32" t="s">
        <v>10</v>
      </c>
      <c r="CU10" s="32" t="s">
        <v>11</v>
      </c>
      <c r="CV10" s="32" t="s">
        <v>12</v>
      </c>
      <c r="CW10" s="66" t="s">
        <v>13</v>
      </c>
      <c r="CX10" s="32" t="s">
        <v>9</v>
      </c>
      <c r="CY10" s="32" t="s">
        <v>10</v>
      </c>
      <c r="CZ10" s="32" t="s">
        <v>11</v>
      </c>
      <c r="DA10" s="32" t="s">
        <v>12</v>
      </c>
      <c r="DB10" s="66" t="s">
        <v>13</v>
      </c>
      <c r="DC10" s="444"/>
      <c r="DD10" s="446"/>
      <c r="DE10" s="446"/>
      <c r="DF10" s="446"/>
      <c r="DG10" s="460" t="s">
        <v>137</v>
      </c>
    </row>
    <row r="11" spans="1:111" ht="15.75" x14ac:dyDescent="0.2">
      <c r="A11" s="192">
        <v>4494</v>
      </c>
      <c r="B11" s="40" t="s">
        <v>57</v>
      </c>
      <c r="C11" s="34" t="s">
        <v>58</v>
      </c>
      <c r="D11" s="36">
        <v>29</v>
      </c>
      <c r="E11" s="36">
        <f t="shared" ref="E11" si="16">+DE11</f>
        <v>48</v>
      </c>
      <c r="F11" s="286"/>
      <c r="G11" s="30"/>
      <c r="H11" s="30"/>
      <c r="I11" s="30"/>
      <c r="J11" s="30"/>
      <c r="K11" s="30"/>
      <c r="L11" s="30"/>
      <c r="M11" s="30" t="s">
        <v>32</v>
      </c>
      <c r="N11" s="379"/>
      <c r="O11" s="379"/>
      <c r="P11" s="379"/>
      <c r="Q11" s="379"/>
      <c r="R11" s="379"/>
      <c r="S11" s="379"/>
      <c r="T11" s="379"/>
      <c r="U11" s="379"/>
      <c r="V11" s="379"/>
      <c r="W11" s="379" t="s">
        <v>196</v>
      </c>
      <c r="X11" s="379"/>
      <c r="Y11" s="379"/>
      <c r="Z11" s="379"/>
      <c r="AA11" s="379"/>
      <c r="AB11" s="379"/>
      <c r="AC11" s="379"/>
      <c r="AD11" s="379"/>
      <c r="AE11" s="379"/>
      <c r="AF11" s="379"/>
      <c r="AG11" s="379" t="s">
        <v>197</v>
      </c>
      <c r="AH11" s="379"/>
      <c r="AI11" s="379"/>
      <c r="AJ11" s="379"/>
      <c r="AK11" s="51"/>
      <c r="AL11" s="379"/>
      <c r="AM11" s="379"/>
      <c r="AN11" s="379"/>
      <c r="AO11" s="379"/>
      <c r="AP11" s="379"/>
      <c r="AQ11" s="379"/>
      <c r="AR11" s="379"/>
      <c r="AS11" s="51"/>
      <c r="AT11" s="51"/>
      <c r="AU11" s="379"/>
      <c r="AV11" s="379"/>
      <c r="AW11" s="379"/>
      <c r="AX11" s="379"/>
      <c r="AY11" s="379"/>
      <c r="AZ11" s="379"/>
      <c r="BA11" s="379" t="s">
        <v>198</v>
      </c>
      <c r="BB11" s="379"/>
      <c r="BC11" s="379"/>
      <c r="BD11" s="379"/>
      <c r="BE11" s="199"/>
      <c r="BF11" s="379"/>
      <c r="BG11" s="379"/>
      <c r="BH11" s="379"/>
      <c r="BI11" s="379"/>
      <c r="BJ11" s="379"/>
      <c r="BK11" s="379" t="s">
        <v>199</v>
      </c>
      <c r="BL11" s="379"/>
      <c r="BM11" s="379"/>
      <c r="BN11" s="379"/>
      <c r="BO11" s="379"/>
      <c r="BP11" s="379"/>
      <c r="BQ11" s="379"/>
      <c r="BR11" s="379"/>
      <c r="BS11" s="379"/>
      <c r="BT11" s="379"/>
      <c r="BU11" s="379" t="s">
        <v>200</v>
      </c>
      <c r="BV11" s="379"/>
      <c r="BW11" s="379"/>
      <c r="BX11" s="379"/>
      <c r="BY11" s="51"/>
      <c r="BZ11" s="379"/>
      <c r="CA11" s="379"/>
      <c r="CB11" s="379"/>
      <c r="CC11" s="379"/>
      <c r="CD11" s="379"/>
      <c r="CE11" s="379" t="s">
        <v>201</v>
      </c>
      <c r="CF11" s="379"/>
      <c r="CG11" s="379"/>
      <c r="CH11" s="379"/>
      <c r="CI11" s="379"/>
      <c r="CJ11" s="379"/>
      <c r="CK11" s="379"/>
      <c r="CL11" s="379"/>
      <c r="CM11" s="379"/>
      <c r="CN11" s="51"/>
      <c r="CO11" s="379" t="s">
        <v>206</v>
      </c>
      <c r="CP11" s="30"/>
      <c r="CQ11" s="30"/>
      <c r="CR11" s="30"/>
      <c r="CS11" s="31"/>
      <c r="CT11" s="30"/>
      <c r="CU11" s="30"/>
      <c r="CV11" s="30"/>
      <c r="CW11" s="30"/>
      <c r="CX11" s="30"/>
      <c r="CY11" s="30"/>
      <c r="CZ11" s="30"/>
      <c r="DA11" s="30"/>
      <c r="DB11" s="30"/>
      <c r="DC11" s="281">
        <f>(COUNTA(G11:CO11))*3</f>
        <v>24</v>
      </c>
      <c r="DD11" s="40">
        <v>24</v>
      </c>
      <c r="DE11" s="41">
        <f t="shared" ref="DE11:DE16" si="17">SUM(DC11:DD11)</f>
        <v>48</v>
      </c>
      <c r="DF11" s="220" t="s">
        <v>136</v>
      </c>
      <c r="DG11" s="217" t="s">
        <v>159</v>
      </c>
    </row>
    <row r="12" spans="1:111" ht="15.75" x14ac:dyDescent="0.2">
      <c r="A12" s="193">
        <v>4494</v>
      </c>
      <c r="B12" s="22" t="s">
        <v>59</v>
      </c>
      <c r="C12" s="23" t="s">
        <v>60</v>
      </c>
      <c r="D12" s="26">
        <f t="shared" ref="D12:D16" si="18">+D11</f>
        <v>29</v>
      </c>
      <c r="E12" s="26">
        <f t="shared" ref="E12:E16" si="19">+DE12</f>
        <v>48</v>
      </c>
      <c r="F12" s="287"/>
      <c r="G12" s="30"/>
      <c r="H12" s="30" t="s">
        <v>32</v>
      </c>
      <c r="I12" s="379"/>
      <c r="J12" s="379"/>
      <c r="K12" s="379"/>
      <c r="L12" s="379"/>
      <c r="M12" s="379"/>
      <c r="N12" s="379"/>
      <c r="O12" s="379"/>
      <c r="P12" s="379"/>
      <c r="Q12" s="379"/>
      <c r="R12" s="379" t="s">
        <v>196</v>
      </c>
      <c r="S12" s="379"/>
      <c r="T12" s="379"/>
      <c r="U12" s="379"/>
      <c r="V12" s="379"/>
      <c r="W12" s="379"/>
      <c r="X12" s="379"/>
      <c r="Y12" s="379"/>
      <c r="Z12" s="379"/>
      <c r="AA12" s="379"/>
      <c r="AB12" s="379" t="s">
        <v>197</v>
      </c>
      <c r="AC12" s="379"/>
      <c r="AD12" s="379"/>
      <c r="AE12" s="379"/>
      <c r="AF12" s="379"/>
      <c r="AG12" s="379"/>
      <c r="AH12" s="379"/>
      <c r="AI12" s="379"/>
      <c r="AJ12" s="379"/>
      <c r="AK12" s="51"/>
      <c r="AL12" s="379" t="s">
        <v>198</v>
      </c>
      <c r="AM12" s="379"/>
      <c r="AN12" s="379"/>
      <c r="AO12" s="379"/>
      <c r="AP12" s="379"/>
      <c r="AQ12" s="379"/>
      <c r="AR12" s="379"/>
      <c r="AS12" s="51"/>
      <c r="AT12" s="51"/>
      <c r="AU12" s="379"/>
      <c r="AV12" s="379" t="s">
        <v>199</v>
      </c>
      <c r="AW12" s="379"/>
      <c r="AX12" s="379"/>
      <c r="AY12" s="379"/>
      <c r="AZ12" s="379"/>
      <c r="BA12" s="379"/>
      <c r="BB12" s="379"/>
      <c r="BC12" s="379"/>
      <c r="BD12" s="379"/>
      <c r="BE12" s="200"/>
      <c r="BF12" s="379" t="s">
        <v>200</v>
      </c>
      <c r="BG12" s="379"/>
      <c r="BH12" s="379"/>
      <c r="BI12" s="379"/>
      <c r="BJ12" s="379"/>
      <c r="BK12" s="379"/>
      <c r="BL12" s="379"/>
      <c r="BM12" s="379"/>
      <c r="BN12" s="379"/>
      <c r="BO12" s="379"/>
      <c r="BP12" s="379" t="s">
        <v>201</v>
      </c>
      <c r="BQ12" s="379"/>
      <c r="BR12" s="379"/>
      <c r="BS12" s="379"/>
      <c r="BT12" s="379"/>
      <c r="BU12" s="379"/>
      <c r="BV12" s="379"/>
      <c r="BW12" s="379"/>
      <c r="BX12" s="379"/>
      <c r="BY12" s="51"/>
      <c r="BZ12" s="199" t="s">
        <v>206</v>
      </c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1"/>
      <c r="CO12" s="30"/>
      <c r="CP12" s="30"/>
      <c r="CQ12" s="30"/>
      <c r="CR12" s="30"/>
      <c r="CS12" s="31"/>
      <c r="CT12" s="30"/>
      <c r="CU12" s="30"/>
      <c r="CV12" s="30"/>
      <c r="CW12" s="30"/>
      <c r="CX12" s="30"/>
      <c r="CY12" s="30"/>
      <c r="CZ12" s="30"/>
      <c r="DA12" s="30"/>
      <c r="DB12" s="30"/>
      <c r="DC12" s="251">
        <f>(COUNTA(G12:CO12))*3</f>
        <v>24</v>
      </c>
      <c r="DD12" s="22">
        <v>24</v>
      </c>
      <c r="DE12" s="42">
        <f t="shared" si="17"/>
        <v>48</v>
      </c>
      <c r="DF12" s="221" t="s">
        <v>136</v>
      </c>
      <c r="DG12" s="218" t="s">
        <v>159</v>
      </c>
    </row>
    <row r="13" spans="1:111" ht="15.75" x14ac:dyDescent="0.2">
      <c r="A13" s="193">
        <v>4494</v>
      </c>
      <c r="B13" s="22" t="s">
        <v>61</v>
      </c>
      <c r="C13" s="16" t="s">
        <v>62</v>
      </c>
      <c r="D13" s="26">
        <f t="shared" si="18"/>
        <v>29</v>
      </c>
      <c r="E13" s="26">
        <f t="shared" si="19"/>
        <v>48</v>
      </c>
      <c r="F13" s="287"/>
      <c r="G13" s="30"/>
      <c r="H13" s="30"/>
      <c r="I13" s="30"/>
      <c r="J13" s="30" t="s">
        <v>32</v>
      </c>
      <c r="K13" s="379"/>
      <c r="L13" s="379"/>
      <c r="M13" s="379"/>
      <c r="N13" s="379"/>
      <c r="O13" s="379"/>
      <c r="P13" s="379"/>
      <c r="Q13" s="379"/>
      <c r="R13" s="379"/>
      <c r="S13" s="379"/>
      <c r="T13" s="379" t="s">
        <v>196</v>
      </c>
      <c r="U13" s="379"/>
      <c r="V13" s="379"/>
      <c r="W13" s="379"/>
      <c r="X13" s="379"/>
      <c r="Y13" s="379"/>
      <c r="Z13" s="379"/>
      <c r="AA13" s="189"/>
      <c r="AB13" s="189"/>
      <c r="AC13" s="379"/>
      <c r="AD13" s="379" t="s">
        <v>197</v>
      </c>
      <c r="AE13" s="379"/>
      <c r="AF13" s="379"/>
      <c r="AG13" s="189"/>
      <c r="AH13" s="379"/>
      <c r="AI13" s="379"/>
      <c r="AJ13" s="379"/>
      <c r="AK13" s="190"/>
      <c r="AL13" s="189"/>
      <c r="AM13" s="379"/>
      <c r="AN13" s="379" t="s">
        <v>198</v>
      </c>
      <c r="AO13" s="379"/>
      <c r="AP13" s="379"/>
      <c r="AQ13" s="379"/>
      <c r="AR13" s="379"/>
      <c r="AS13" s="51"/>
      <c r="AT13" s="51"/>
      <c r="AU13" s="379"/>
      <c r="AV13" s="379"/>
      <c r="AW13" s="379"/>
      <c r="AX13" s="379" t="s">
        <v>199</v>
      </c>
      <c r="AY13" s="379"/>
      <c r="AZ13" s="379"/>
      <c r="BA13" s="379"/>
      <c r="BB13" s="379"/>
      <c r="BC13" s="379"/>
      <c r="BD13" s="379"/>
      <c r="BE13" s="379"/>
      <c r="BF13" s="379"/>
      <c r="BG13" s="379"/>
      <c r="BH13" s="379" t="s">
        <v>200</v>
      </c>
      <c r="BI13" s="379"/>
      <c r="BJ13" s="379"/>
      <c r="BK13" s="379"/>
      <c r="BL13" s="379"/>
      <c r="BM13" s="379"/>
      <c r="BN13" s="379"/>
      <c r="BO13" s="379"/>
      <c r="BP13" s="379"/>
      <c r="BQ13" s="379"/>
      <c r="BR13" s="379" t="s">
        <v>201</v>
      </c>
      <c r="BS13" s="379"/>
      <c r="BT13" s="379"/>
      <c r="BU13" s="379"/>
      <c r="BV13" s="379"/>
      <c r="BW13" s="379"/>
      <c r="BX13" s="379"/>
      <c r="BY13" s="190"/>
      <c r="BZ13" s="189"/>
      <c r="CA13" s="379"/>
      <c r="CB13" s="379" t="s">
        <v>206</v>
      </c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1"/>
      <c r="CO13" s="30"/>
      <c r="CP13" s="30"/>
      <c r="CQ13" s="30"/>
      <c r="CR13" s="30"/>
      <c r="CS13" s="31"/>
      <c r="CT13" s="30"/>
      <c r="CU13" s="30"/>
      <c r="CV13" s="30"/>
      <c r="CW13" s="30"/>
      <c r="CX13" s="30"/>
      <c r="CY13" s="30"/>
      <c r="CZ13" s="30"/>
      <c r="DA13" s="30"/>
      <c r="DB13" s="30"/>
      <c r="DC13" s="251">
        <f>(COUNTA(G13:CO13))*3</f>
        <v>24</v>
      </c>
      <c r="DD13" s="22">
        <v>24</v>
      </c>
      <c r="DE13" s="42">
        <f t="shared" si="17"/>
        <v>48</v>
      </c>
      <c r="DF13" s="221" t="s">
        <v>136</v>
      </c>
      <c r="DG13" s="218" t="s">
        <v>140</v>
      </c>
    </row>
    <row r="14" spans="1:111" ht="15.75" x14ac:dyDescent="0.2">
      <c r="A14" s="193">
        <v>4494</v>
      </c>
      <c r="B14" s="22" t="s">
        <v>63</v>
      </c>
      <c r="C14" s="23" t="s">
        <v>64</v>
      </c>
      <c r="D14" s="26">
        <f t="shared" si="18"/>
        <v>29</v>
      </c>
      <c r="E14" s="26">
        <f t="shared" si="19"/>
        <v>48</v>
      </c>
      <c r="F14" s="287"/>
      <c r="G14" s="30"/>
      <c r="H14" s="30"/>
      <c r="I14" s="30"/>
      <c r="J14" s="30"/>
      <c r="K14" s="30"/>
      <c r="L14" s="30"/>
      <c r="M14" s="30"/>
      <c r="N14" s="30"/>
      <c r="O14" s="30" t="s">
        <v>32</v>
      </c>
      <c r="P14" s="379"/>
      <c r="Q14" s="379"/>
      <c r="R14" s="379"/>
      <c r="S14" s="379"/>
      <c r="T14" s="379"/>
      <c r="U14" s="379"/>
      <c r="V14" s="379"/>
      <c r="W14" s="379"/>
      <c r="X14" s="379"/>
      <c r="Y14" s="379" t="s">
        <v>189</v>
      </c>
      <c r="Z14" s="379"/>
      <c r="AA14" s="189"/>
      <c r="AB14" s="379"/>
      <c r="AC14" s="379"/>
      <c r="AD14" s="379"/>
      <c r="AE14" s="379"/>
      <c r="AF14" s="189"/>
      <c r="AG14" s="379"/>
      <c r="AH14" s="379"/>
      <c r="AI14" s="379" t="s">
        <v>190</v>
      </c>
      <c r="AJ14" s="379"/>
      <c r="AK14" s="190"/>
      <c r="AL14" s="379"/>
      <c r="AM14" s="379"/>
      <c r="AN14" s="379"/>
      <c r="AO14" s="379"/>
      <c r="AP14" s="379"/>
      <c r="AQ14" s="379"/>
      <c r="AR14" s="379"/>
      <c r="AS14" s="51"/>
      <c r="AT14" s="51"/>
      <c r="AU14" s="379"/>
      <c r="AV14" s="379"/>
      <c r="AW14" s="379"/>
      <c r="AX14" s="379"/>
      <c r="AY14" s="379"/>
      <c r="AZ14" s="379"/>
      <c r="BA14" s="379"/>
      <c r="BB14" s="379"/>
      <c r="BC14" s="379" t="s">
        <v>191</v>
      </c>
      <c r="BD14" s="379"/>
      <c r="BE14" s="379"/>
      <c r="BF14" s="379"/>
      <c r="BG14" s="379"/>
      <c r="BH14" s="379"/>
      <c r="BI14" s="379"/>
      <c r="BJ14" s="379"/>
      <c r="BK14" s="379"/>
      <c r="BL14" s="379"/>
      <c r="BM14" s="379" t="s">
        <v>192</v>
      </c>
      <c r="BN14" s="379"/>
      <c r="BO14" s="379"/>
      <c r="BP14" s="379"/>
      <c r="BQ14" s="379"/>
      <c r="BR14" s="379"/>
      <c r="BS14" s="379"/>
      <c r="BT14" s="379"/>
      <c r="BU14" s="379"/>
      <c r="BV14" s="379"/>
      <c r="BW14" s="379" t="s">
        <v>193</v>
      </c>
      <c r="BX14" s="379"/>
      <c r="BY14" s="190"/>
      <c r="BZ14" s="379"/>
      <c r="CA14" s="379"/>
      <c r="CB14" s="379"/>
      <c r="CC14" s="379"/>
      <c r="CD14" s="379"/>
      <c r="CE14" s="379"/>
      <c r="CF14" s="379"/>
      <c r="CG14" s="379" t="s">
        <v>194</v>
      </c>
      <c r="CH14" s="379"/>
      <c r="CI14" s="27"/>
      <c r="CJ14" s="27"/>
      <c r="CK14" s="27"/>
      <c r="CL14" s="27"/>
      <c r="CM14" s="27"/>
      <c r="CN14" s="51"/>
      <c r="CO14" s="27"/>
      <c r="CP14" s="27"/>
      <c r="CQ14" s="27" t="s">
        <v>206</v>
      </c>
      <c r="CR14" s="30"/>
      <c r="CS14" s="31"/>
      <c r="CT14" s="30"/>
      <c r="CU14" s="30"/>
      <c r="CV14" s="30"/>
      <c r="CW14" s="30"/>
      <c r="CX14" s="30"/>
      <c r="CY14" s="30"/>
      <c r="CZ14" s="30"/>
      <c r="DA14" s="30"/>
      <c r="DB14" s="30"/>
      <c r="DC14" s="251">
        <f>(COUNTA(G14:DB14))*3</f>
        <v>24</v>
      </c>
      <c r="DD14" s="22">
        <v>24</v>
      </c>
      <c r="DE14" s="42">
        <f t="shared" si="17"/>
        <v>48</v>
      </c>
      <c r="DF14" s="221" t="s">
        <v>136</v>
      </c>
      <c r="DG14" s="218" t="s">
        <v>144</v>
      </c>
    </row>
    <row r="15" spans="1:111" ht="15.75" x14ac:dyDescent="0.25">
      <c r="A15" s="193">
        <v>4494</v>
      </c>
      <c r="B15" s="22" t="s">
        <v>65</v>
      </c>
      <c r="C15" s="23" t="s">
        <v>66</v>
      </c>
      <c r="D15" s="26">
        <f t="shared" si="18"/>
        <v>29</v>
      </c>
      <c r="E15" s="26">
        <f t="shared" si="19"/>
        <v>48</v>
      </c>
      <c r="F15" s="288"/>
      <c r="G15" s="30"/>
      <c r="H15" s="30"/>
      <c r="I15" s="30"/>
      <c r="J15" s="30"/>
      <c r="K15" s="30" t="s">
        <v>32</v>
      </c>
      <c r="L15" s="379"/>
      <c r="M15" s="379"/>
      <c r="N15" s="379"/>
      <c r="O15" s="379"/>
      <c r="P15" s="379"/>
      <c r="Q15" s="379"/>
      <c r="R15" s="189"/>
      <c r="S15" s="189"/>
      <c r="T15" s="199"/>
      <c r="U15" s="379" t="s">
        <v>196</v>
      </c>
      <c r="V15" s="379"/>
      <c r="W15" s="379"/>
      <c r="X15" s="379"/>
      <c r="Y15" s="379"/>
      <c r="Z15" s="379"/>
      <c r="AA15" s="189"/>
      <c r="AB15" s="189"/>
      <c r="AC15" s="189"/>
      <c r="AD15" s="379"/>
      <c r="AE15" s="379" t="s">
        <v>197</v>
      </c>
      <c r="AF15" s="379"/>
      <c r="AG15" s="379"/>
      <c r="AH15" s="379"/>
      <c r="AI15" s="379"/>
      <c r="AJ15" s="379"/>
      <c r="AK15" s="51"/>
      <c r="AL15" s="379"/>
      <c r="AM15" s="379"/>
      <c r="AN15" s="379"/>
      <c r="AO15" s="379" t="s">
        <v>198</v>
      </c>
      <c r="AP15" s="379"/>
      <c r="AQ15" s="379"/>
      <c r="AR15" s="379"/>
      <c r="AS15" s="51"/>
      <c r="AT15" s="51"/>
      <c r="AU15" s="379"/>
      <c r="AV15" s="379"/>
      <c r="AW15" s="379"/>
      <c r="AX15" s="379"/>
      <c r="AY15" s="379" t="s">
        <v>199</v>
      </c>
      <c r="AZ15" s="379"/>
      <c r="BA15" s="379"/>
      <c r="BB15" s="379"/>
      <c r="BC15" s="379"/>
      <c r="BD15" s="379"/>
      <c r="BE15" s="379"/>
      <c r="BF15" s="379"/>
      <c r="BG15" s="379"/>
      <c r="BH15" s="199"/>
      <c r="BI15" s="379" t="s">
        <v>200</v>
      </c>
      <c r="BJ15" s="379"/>
      <c r="BK15" s="189"/>
      <c r="BL15" s="189"/>
      <c r="BM15" s="189"/>
      <c r="BN15" s="379"/>
      <c r="BO15" s="189"/>
      <c r="BP15" s="189"/>
      <c r="BQ15" s="189"/>
      <c r="BR15" s="379"/>
      <c r="BS15" s="379" t="s">
        <v>201</v>
      </c>
      <c r="BT15" s="379"/>
      <c r="BU15" s="201"/>
      <c r="BV15" s="267"/>
      <c r="BW15" s="201"/>
      <c r="BX15" s="379"/>
      <c r="BY15" s="231"/>
      <c r="BZ15" s="201"/>
      <c r="CA15" s="201"/>
      <c r="CB15" s="379"/>
      <c r="CC15" s="379" t="s">
        <v>206</v>
      </c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1"/>
      <c r="CO15" s="30"/>
      <c r="CP15" s="30"/>
      <c r="CQ15" s="30"/>
      <c r="CR15" s="30"/>
      <c r="CS15" s="31"/>
      <c r="CT15" s="30"/>
      <c r="CU15" s="30"/>
      <c r="CV15" s="30"/>
      <c r="CW15" s="30"/>
      <c r="CX15" s="30"/>
      <c r="CY15" s="30"/>
      <c r="CZ15" s="30"/>
      <c r="DA15" s="30"/>
      <c r="DB15" s="30"/>
      <c r="DC15" s="251">
        <f>(COUNTA(G15:CO15))*3</f>
        <v>24</v>
      </c>
      <c r="DD15" s="22">
        <v>24</v>
      </c>
      <c r="DE15" s="42">
        <f t="shared" si="17"/>
        <v>48</v>
      </c>
      <c r="DF15" s="221" t="s">
        <v>136</v>
      </c>
      <c r="DG15" s="218" t="s">
        <v>144</v>
      </c>
    </row>
    <row r="16" spans="1:111" ht="16.5" thickBot="1" x14ac:dyDescent="0.3">
      <c r="A16" s="194">
        <v>4494</v>
      </c>
      <c r="B16" s="45" t="s">
        <v>67</v>
      </c>
      <c r="C16" s="43" t="s">
        <v>68</v>
      </c>
      <c r="D16" s="44">
        <f t="shared" si="18"/>
        <v>29</v>
      </c>
      <c r="E16" s="44">
        <f t="shared" si="19"/>
        <v>38</v>
      </c>
      <c r="F16" s="289"/>
      <c r="G16" s="30"/>
      <c r="H16" s="30"/>
      <c r="I16" s="30"/>
      <c r="J16" s="30"/>
      <c r="K16" s="30"/>
      <c r="L16" s="30"/>
      <c r="M16" s="30"/>
      <c r="N16" s="30"/>
      <c r="O16" s="30"/>
      <c r="P16" s="30" t="s">
        <v>32</v>
      </c>
      <c r="Q16" s="379"/>
      <c r="R16" s="268"/>
      <c r="S16" s="379"/>
      <c r="T16" s="189"/>
      <c r="U16" s="379"/>
      <c r="V16" s="379"/>
      <c r="W16" s="379"/>
      <c r="X16" s="379"/>
      <c r="Y16" s="379"/>
      <c r="Z16" s="379" t="s">
        <v>196</v>
      </c>
      <c r="AA16" s="379"/>
      <c r="AB16" s="379"/>
      <c r="AC16" s="379"/>
      <c r="AD16" s="379"/>
      <c r="AE16" s="379"/>
      <c r="AF16" s="379"/>
      <c r="AG16" s="379"/>
      <c r="AH16" s="379"/>
      <c r="AI16" s="379"/>
      <c r="AJ16" s="379" t="s">
        <v>197</v>
      </c>
      <c r="AK16" s="51"/>
      <c r="AL16" s="379"/>
      <c r="AM16" s="379"/>
      <c r="AN16" s="379"/>
      <c r="AO16" s="379"/>
      <c r="AP16" s="379"/>
      <c r="AQ16" s="379"/>
      <c r="AR16" s="379"/>
      <c r="AS16" s="51"/>
      <c r="AT16" s="51"/>
      <c r="AU16" s="379"/>
      <c r="AV16" s="379"/>
      <c r="AW16" s="379"/>
      <c r="AX16" s="379"/>
      <c r="AY16" s="379"/>
      <c r="AZ16" s="379"/>
      <c r="BA16" s="379"/>
      <c r="BB16" s="379"/>
      <c r="BC16" s="379"/>
      <c r="BD16" s="379" t="s">
        <v>198</v>
      </c>
      <c r="BE16" s="379"/>
      <c r="BF16" s="379"/>
      <c r="BG16" s="379"/>
      <c r="BH16" s="200"/>
      <c r="BI16" s="379"/>
      <c r="BJ16" s="379"/>
      <c r="BK16" s="379"/>
      <c r="BL16" s="379"/>
      <c r="BM16" s="379"/>
      <c r="BN16" s="379" t="s">
        <v>199</v>
      </c>
      <c r="BO16" s="379"/>
      <c r="BP16" s="189"/>
      <c r="BQ16" s="379"/>
      <c r="BR16" s="189"/>
      <c r="BS16" s="379"/>
      <c r="BT16" s="379"/>
      <c r="BU16" s="379"/>
      <c r="BV16" s="379"/>
      <c r="BW16" s="379"/>
      <c r="BX16" s="379" t="s">
        <v>200</v>
      </c>
      <c r="BY16" s="51"/>
      <c r="BZ16" s="201"/>
      <c r="CA16" s="269"/>
      <c r="CB16" s="201"/>
      <c r="CC16" s="199"/>
      <c r="CD16" s="379"/>
      <c r="CE16" s="379"/>
      <c r="CF16" s="379"/>
      <c r="CG16" s="379"/>
      <c r="CH16" s="379" t="s">
        <v>201</v>
      </c>
      <c r="CI16" s="202"/>
      <c r="CJ16" s="202"/>
      <c r="CK16" s="202"/>
      <c r="CL16" s="202"/>
      <c r="CM16" s="202"/>
      <c r="CN16" s="231"/>
      <c r="CO16" s="202"/>
      <c r="CP16" s="202"/>
      <c r="CQ16" s="202"/>
      <c r="CR16" s="27" t="s">
        <v>206</v>
      </c>
      <c r="CS16" s="31"/>
      <c r="CT16" s="30"/>
      <c r="CU16" s="30"/>
      <c r="CV16" s="30"/>
      <c r="CW16" s="30"/>
      <c r="CX16" s="30"/>
      <c r="CY16" s="30"/>
      <c r="CZ16" s="30"/>
      <c r="DA16" s="30"/>
      <c r="DB16" s="30"/>
      <c r="DC16" s="290">
        <f>(COUNTA(G16:DB16))*2</f>
        <v>16</v>
      </c>
      <c r="DD16" s="45">
        <v>22</v>
      </c>
      <c r="DE16" s="46">
        <f t="shared" si="17"/>
        <v>38</v>
      </c>
      <c r="DF16" s="222" t="s">
        <v>132</v>
      </c>
      <c r="DG16" s="219" t="s">
        <v>144</v>
      </c>
    </row>
    <row r="17" spans="3:32" x14ac:dyDescent="0.2">
      <c r="C17" s="176"/>
      <c r="E17" s="2">
        <f>SUM(E11:E16)</f>
        <v>278</v>
      </c>
    </row>
    <row r="23" spans="3:32" x14ac:dyDescent="0.2">
      <c r="AF23" s="215"/>
    </row>
  </sheetData>
  <autoFilter ref="A10:DG16" xr:uid="{00000000-0009-0000-0000-000001000000}"/>
  <mergeCells count="13">
    <mergeCell ref="B1:I3"/>
    <mergeCell ref="A4:B4"/>
    <mergeCell ref="A5:B5"/>
    <mergeCell ref="DG8:DG10"/>
    <mergeCell ref="DE8:DE10"/>
    <mergeCell ref="DF8:DF10"/>
    <mergeCell ref="DC8:DC10"/>
    <mergeCell ref="DD8:DD10"/>
    <mergeCell ref="G8:U8"/>
    <mergeCell ref="V8:AR8"/>
    <mergeCell ref="AS8:BN8"/>
    <mergeCell ref="BO8:CI8"/>
    <mergeCell ref="CJ8:DB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2"/>
  <sheetViews>
    <sheetView zoomScale="70" zoomScaleNormal="70" workbookViewId="0">
      <pane xSplit="3" ySplit="10" topLeftCell="D11" activePane="bottomRight" state="frozen"/>
      <selection pane="topRight" activeCell="E1" sqref="E1"/>
      <selection pane="bottomLeft" activeCell="A11" sqref="A11"/>
      <selection pane="bottomRight" activeCell="D18" sqref="D18"/>
    </sheetView>
  </sheetViews>
  <sheetFormatPr baseColWidth="10" defaultRowHeight="15" x14ac:dyDescent="0.2"/>
  <cols>
    <col min="1" max="1" width="11.42578125" style="2"/>
    <col min="2" max="2" width="16.7109375" style="2" customWidth="1"/>
    <col min="3" max="3" width="33.42578125" style="2" customWidth="1"/>
    <col min="4" max="5" width="12.42578125" style="2" customWidth="1"/>
    <col min="6" max="6" width="12" style="2" customWidth="1"/>
    <col min="7" max="8" width="9.42578125" style="2" customWidth="1"/>
    <col min="9" max="10" width="11.7109375" style="2" bestFit="1" customWidth="1"/>
    <col min="11" max="11" width="12.140625" style="2" bestFit="1" customWidth="1"/>
    <col min="12" max="12" width="11.7109375" style="2" customWidth="1"/>
    <col min="13" max="14" width="12.140625" style="2" bestFit="1" customWidth="1"/>
    <col min="15" max="15" width="9.42578125" style="2" customWidth="1"/>
    <col min="16" max="18" width="12.140625" style="2" bestFit="1" customWidth="1"/>
    <col min="19" max="19" width="9.42578125" style="2" customWidth="1"/>
    <col min="20" max="21" width="12.140625" style="2" bestFit="1" customWidth="1"/>
    <col min="22" max="22" width="9.42578125" style="2" customWidth="1"/>
    <col min="23" max="23" width="12.140625" style="2" bestFit="1" customWidth="1"/>
    <col min="24" max="30" width="9.42578125" style="2" customWidth="1"/>
    <col min="31" max="31" width="12.42578125" style="123" customWidth="1"/>
    <col min="32" max="32" width="11.7109375" style="170" bestFit="1" customWidth="1"/>
    <col min="33" max="256" width="11.42578125" style="2"/>
    <col min="257" max="257" width="16.7109375" style="2" customWidth="1"/>
    <col min="258" max="258" width="20.28515625" style="2" customWidth="1"/>
    <col min="259" max="259" width="18.7109375" style="2" customWidth="1"/>
    <col min="260" max="260" width="17" style="2" customWidth="1"/>
    <col min="261" max="261" width="16.5703125" style="2" customWidth="1"/>
    <col min="262" max="262" width="11.42578125" style="2"/>
    <col min="263" max="263" width="12.42578125" style="2" customWidth="1"/>
    <col min="264" max="512" width="11.42578125" style="2"/>
    <col min="513" max="513" width="16.7109375" style="2" customWidth="1"/>
    <col min="514" max="514" width="20.28515625" style="2" customWidth="1"/>
    <col min="515" max="515" width="18.7109375" style="2" customWidth="1"/>
    <col min="516" max="516" width="17" style="2" customWidth="1"/>
    <col min="517" max="517" width="16.5703125" style="2" customWidth="1"/>
    <col min="518" max="518" width="11.42578125" style="2"/>
    <col min="519" max="519" width="12.42578125" style="2" customWidth="1"/>
    <col min="520" max="768" width="11.42578125" style="2"/>
    <col min="769" max="769" width="16.7109375" style="2" customWidth="1"/>
    <col min="770" max="770" width="20.28515625" style="2" customWidth="1"/>
    <col min="771" max="771" width="18.7109375" style="2" customWidth="1"/>
    <col min="772" max="772" width="17" style="2" customWidth="1"/>
    <col min="773" max="773" width="16.5703125" style="2" customWidth="1"/>
    <col min="774" max="774" width="11.42578125" style="2"/>
    <col min="775" max="775" width="12.42578125" style="2" customWidth="1"/>
    <col min="776" max="1024" width="11.42578125" style="2"/>
    <col min="1025" max="1025" width="16.7109375" style="2" customWidth="1"/>
    <col min="1026" max="1026" width="20.28515625" style="2" customWidth="1"/>
    <col min="1027" max="1027" width="18.7109375" style="2" customWidth="1"/>
    <col min="1028" max="1028" width="17" style="2" customWidth="1"/>
    <col min="1029" max="1029" width="16.5703125" style="2" customWidth="1"/>
    <col min="1030" max="1030" width="11.42578125" style="2"/>
    <col min="1031" max="1031" width="12.42578125" style="2" customWidth="1"/>
    <col min="1032" max="1280" width="11.42578125" style="2"/>
    <col min="1281" max="1281" width="16.7109375" style="2" customWidth="1"/>
    <col min="1282" max="1282" width="20.28515625" style="2" customWidth="1"/>
    <col min="1283" max="1283" width="18.7109375" style="2" customWidth="1"/>
    <col min="1284" max="1284" width="17" style="2" customWidth="1"/>
    <col min="1285" max="1285" width="16.5703125" style="2" customWidth="1"/>
    <col min="1286" max="1286" width="11.42578125" style="2"/>
    <col min="1287" max="1287" width="12.42578125" style="2" customWidth="1"/>
    <col min="1288" max="1536" width="11.42578125" style="2"/>
    <col min="1537" max="1537" width="16.7109375" style="2" customWidth="1"/>
    <col min="1538" max="1538" width="20.28515625" style="2" customWidth="1"/>
    <col min="1539" max="1539" width="18.7109375" style="2" customWidth="1"/>
    <col min="1540" max="1540" width="17" style="2" customWidth="1"/>
    <col min="1541" max="1541" width="16.5703125" style="2" customWidth="1"/>
    <col min="1542" max="1542" width="11.42578125" style="2"/>
    <col min="1543" max="1543" width="12.42578125" style="2" customWidth="1"/>
    <col min="1544" max="1792" width="11.42578125" style="2"/>
    <col min="1793" max="1793" width="16.7109375" style="2" customWidth="1"/>
    <col min="1794" max="1794" width="20.28515625" style="2" customWidth="1"/>
    <col min="1795" max="1795" width="18.7109375" style="2" customWidth="1"/>
    <col min="1796" max="1796" width="17" style="2" customWidth="1"/>
    <col min="1797" max="1797" width="16.5703125" style="2" customWidth="1"/>
    <col min="1798" max="1798" width="11.42578125" style="2"/>
    <col min="1799" max="1799" width="12.42578125" style="2" customWidth="1"/>
    <col min="1800" max="2048" width="11.42578125" style="2"/>
    <col min="2049" max="2049" width="16.7109375" style="2" customWidth="1"/>
    <col min="2050" max="2050" width="20.28515625" style="2" customWidth="1"/>
    <col min="2051" max="2051" width="18.7109375" style="2" customWidth="1"/>
    <col min="2052" max="2052" width="17" style="2" customWidth="1"/>
    <col min="2053" max="2053" width="16.5703125" style="2" customWidth="1"/>
    <col min="2054" max="2054" width="11.42578125" style="2"/>
    <col min="2055" max="2055" width="12.42578125" style="2" customWidth="1"/>
    <col min="2056" max="2304" width="11.42578125" style="2"/>
    <col min="2305" max="2305" width="16.7109375" style="2" customWidth="1"/>
    <col min="2306" max="2306" width="20.28515625" style="2" customWidth="1"/>
    <col min="2307" max="2307" width="18.7109375" style="2" customWidth="1"/>
    <col min="2308" max="2308" width="17" style="2" customWidth="1"/>
    <col min="2309" max="2309" width="16.5703125" style="2" customWidth="1"/>
    <col min="2310" max="2310" width="11.42578125" style="2"/>
    <col min="2311" max="2311" width="12.42578125" style="2" customWidth="1"/>
    <col min="2312" max="2560" width="11.42578125" style="2"/>
    <col min="2561" max="2561" width="16.7109375" style="2" customWidth="1"/>
    <col min="2562" max="2562" width="20.28515625" style="2" customWidth="1"/>
    <col min="2563" max="2563" width="18.7109375" style="2" customWidth="1"/>
    <col min="2564" max="2564" width="17" style="2" customWidth="1"/>
    <col min="2565" max="2565" width="16.5703125" style="2" customWidth="1"/>
    <col min="2566" max="2566" width="11.42578125" style="2"/>
    <col min="2567" max="2567" width="12.42578125" style="2" customWidth="1"/>
    <col min="2568" max="2816" width="11.42578125" style="2"/>
    <col min="2817" max="2817" width="16.7109375" style="2" customWidth="1"/>
    <col min="2818" max="2818" width="20.28515625" style="2" customWidth="1"/>
    <col min="2819" max="2819" width="18.7109375" style="2" customWidth="1"/>
    <col min="2820" max="2820" width="17" style="2" customWidth="1"/>
    <col min="2821" max="2821" width="16.5703125" style="2" customWidth="1"/>
    <col min="2822" max="2822" width="11.42578125" style="2"/>
    <col min="2823" max="2823" width="12.42578125" style="2" customWidth="1"/>
    <col min="2824" max="3072" width="11.42578125" style="2"/>
    <col min="3073" max="3073" width="16.7109375" style="2" customWidth="1"/>
    <col min="3074" max="3074" width="20.28515625" style="2" customWidth="1"/>
    <col min="3075" max="3075" width="18.7109375" style="2" customWidth="1"/>
    <col min="3076" max="3076" width="17" style="2" customWidth="1"/>
    <col min="3077" max="3077" width="16.5703125" style="2" customWidth="1"/>
    <col min="3078" max="3078" width="11.42578125" style="2"/>
    <col min="3079" max="3079" width="12.42578125" style="2" customWidth="1"/>
    <col min="3080" max="3328" width="11.42578125" style="2"/>
    <col min="3329" max="3329" width="16.7109375" style="2" customWidth="1"/>
    <col min="3330" max="3330" width="20.28515625" style="2" customWidth="1"/>
    <col min="3331" max="3331" width="18.7109375" style="2" customWidth="1"/>
    <col min="3332" max="3332" width="17" style="2" customWidth="1"/>
    <col min="3333" max="3333" width="16.5703125" style="2" customWidth="1"/>
    <col min="3334" max="3334" width="11.42578125" style="2"/>
    <col min="3335" max="3335" width="12.42578125" style="2" customWidth="1"/>
    <col min="3336" max="3584" width="11.42578125" style="2"/>
    <col min="3585" max="3585" width="16.7109375" style="2" customWidth="1"/>
    <col min="3586" max="3586" width="20.28515625" style="2" customWidth="1"/>
    <col min="3587" max="3587" width="18.7109375" style="2" customWidth="1"/>
    <col min="3588" max="3588" width="17" style="2" customWidth="1"/>
    <col min="3589" max="3589" width="16.5703125" style="2" customWidth="1"/>
    <col min="3590" max="3590" width="11.42578125" style="2"/>
    <col min="3591" max="3591" width="12.42578125" style="2" customWidth="1"/>
    <col min="3592" max="3840" width="11.42578125" style="2"/>
    <col min="3841" max="3841" width="16.7109375" style="2" customWidth="1"/>
    <col min="3842" max="3842" width="20.28515625" style="2" customWidth="1"/>
    <col min="3843" max="3843" width="18.7109375" style="2" customWidth="1"/>
    <col min="3844" max="3844" width="17" style="2" customWidth="1"/>
    <col min="3845" max="3845" width="16.5703125" style="2" customWidth="1"/>
    <col min="3846" max="3846" width="11.42578125" style="2"/>
    <col min="3847" max="3847" width="12.42578125" style="2" customWidth="1"/>
    <col min="3848" max="4096" width="11.42578125" style="2"/>
    <col min="4097" max="4097" width="16.7109375" style="2" customWidth="1"/>
    <col min="4098" max="4098" width="20.28515625" style="2" customWidth="1"/>
    <col min="4099" max="4099" width="18.7109375" style="2" customWidth="1"/>
    <col min="4100" max="4100" width="17" style="2" customWidth="1"/>
    <col min="4101" max="4101" width="16.5703125" style="2" customWidth="1"/>
    <col min="4102" max="4102" width="11.42578125" style="2"/>
    <col min="4103" max="4103" width="12.42578125" style="2" customWidth="1"/>
    <col min="4104" max="4352" width="11.42578125" style="2"/>
    <col min="4353" max="4353" width="16.7109375" style="2" customWidth="1"/>
    <col min="4354" max="4354" width="20.28515625" style="2" customWidth="1"/>
    <col min="4355" max="4355" width="18.7109375" style="2" customWidth="1"/>
    <col min="4356" max="4356" width="17" style="2" customWidth="1"/>
    <col min="4357" max="4357" width="16.5703125" style="2" customWidth="1"/>
    <col min="4358" max="4358" width="11.42578125" style="2"/>
    <col min="4359" max="4359" width="12.42578125" style="2" customWidth="1"/>
    <col min="4360" max="4608" width="11.42578125" style="2"/>
    <col min="4609" max="4609" width="16.7109375" style="2" customWidth="1"/>
    <col min="4610" max="4610" width="20.28515625" style="2" customWidth="1"/>
    <col min="4611" max="4611" width="18.7109375" style="2" customWidth="1"/>
    <col min="4612" max="4612" width="17" style="2" customWidth="1"/>
    <col min="4613" max="4613" width="16.5703125" style="2" customWidth="1"/>
    <col min="4614" max="4614" width="11.42578125" style="2"/>
    <col min="4615" max="4615" width="12.42578125" style="2" customWidth="1"/>
    <col min="4616" max="4864" width="11.42578125" style="2"/>
    <col min="4865" max="4865" width="16.7109375" style="2" customWidth="1"/>
    <col min="4866" max="4866" width="20.28515625" style="2" customWidth="1"/>
    <col min="4867" max="4867" width="18.7109375" style="2" customWidth="1"/>
    <col min="4868" max="4868" width="17" style="2" customWidth="1"/>
    <col min="4869" max="4869" width="16.5703125" style="2" customWidth="1"/>
    <col min="4870" max="4870" width="11.42578125" style="2"/>
    <col min="4871" max="4871" width="12.42578125" style="2" customWidth="1"/>
    <col min="4872" max="5120" width="11.42578125" style="2"/>
    <col min="5121" max="5121" width="16.7109375" style="2" customWidth="1"/>
    <col min="5122" max="5122" width="20.28515625" style="2" customWidth="1"/>
    <col min="5123" max="5123" width="18.7109375" style="2" customWidth="1"/>
    <col min="5124" max="5124" width="17" style="2" customWidth="1"/>
    <col min="5125" max="5125" width="16.5703125" style="2" customWidth="1"/>
    <col min="5126" max="5126" width="11.42578125" style="2"/>
    <col min="5127" max="5127" width="12.42578125" style="2" customWidth="1"/>
    <col min="5128" max="5376" width="11.42578125" style="2"/>
    <col min="5377" max="5377" width="16.7109375" style="2" customWidth="1"/>
    <col min="5378" max="5378" width="20.28515625" style="2" customWidth="1"/>
    <col min="5379" max="5379" width="18.7109375" style="2" customWidth="1"/>
    <col min="5380" max="5380" width="17" style="2" customWidth="1"/>
    <col min="5381" max="5381" width="16.5703125" style="2" customWidth="1"/>
    <col min="5382" max="5382" width="11.42578125" style="2"/>
    <col min="5383" max="5383" width="12.42578125" style="2" customWidth="1"/>
    <col min="5384" max="5632" width="11.42578125" style="2"/>
    <col min="5633" max="5633" width="16.7109375" style="2" customWidth="1"/>
    <col min="5634" max="5634" width="20.28515625" style="2" customWidth="1"/>
    <col min="5635" max="5635" width="18.7109375" style="2" customWidth="1"/>
    <col min="5636" max="5636" width="17" style="2" customWidth="1"/>
    <col min="5637" max="5637" width="16.5703125" style="2" customWidth="1"/>
    <col min="5638" max="5638" width="11.42578125" style="2"/>
    <col min="5639" max="5639" width="12.42578125" style="2" customWidth="1"/>
    <col min="5640" max="5888" width="11.42578125" style="2"/>
    <col min="5889" max="5889" width="16.7109375" style="2" customWidth="1"/>
    <col min="5890" max="5890" width="20.28515625" style="2" customWidth="1"/>
    <col min="5891" max="5891" width="18.7109375" style="2" customWidth="1"/>
    <col min="5892" max="5892" width="17" style="2" customWidth="1"/>
    <col min="5893" max="5893" width="16.5703125" style="2" customWidth="1"/>
    <col min="5894" max="5894" width="11.42578125" style="2"/>
    <col min="5895" max="5895" width="12.42578125" style="2" customWidth="1"/>
    <col min="5896" max="6144" width="11.42578125" style="2"/>
    <col min="6145" max="6145" width="16.7109375" style="2" customWidth="1"/>
    <col min="6146" max="6146" width="20.28515625" style="2" customWidth="1"/>
    <col min="6147" max="6147" width="18.7109375" style="2" customWidth="1"/>
    <col min="6148" max="6148" width="17" style="2" customWidth="1"/>
    <col min="6149" max="6149" width="16.5703125" style="2" customWidth="1"/>
    <col min="6150" max="6150" width="11.42578125" style="2"/>
    <col min="6151" max="6151" width="12.42578125" style="2" customWidth="1"/>
    <col min="6152" max="6400" width="11.42578125" style="2"/>
    <col min="6401" max="6401" width="16.7109375" style="2" customWidth="1"/>
    <col min="6402" max="6402" width="20.28515625" style="2" customWidth="1"/>
    <col min="6403" max="6403" width="18.7109375" style="2" customWidth="1"/>
    <col min="6404" max="6404" width="17" style="2" customWidth="1"/>
    <col min="6405" max="6405" width="16.5703125" style="2" customWidth="1"/>
    <col min="6406" max="6406" width="11.42578125" style="2"/>
    <col min="6407" max="6407" width="12.42578125" style="2" customWidth="1"/>
    <col min="6408" max="6656" width="11.42578125" style="2"/>
    <col min="6657" max="6657" width="16.7109375" style="2" customWidth="1"/>
    <col min="6658" max="6658" width="20.28515625" style="2" customWidth="1"/>
    <col min="6659" max="6659" width="18.7109375" style="2" customWidth="1"/>
    <col min="6660" max="6660" width="17" style="2" customWidth="1"/>
    <col min="6661" max="6661" width="16.5703125" style="2" customWidth="1"/>
    <col min="6662" max="6662" width="11.42578125" style="2"/>
    <col min="6663" max="6663" width="12.42578125" style="2" customWidth="1"/>
    <col min="6664" max="6912" width="11.42578125" style="2"/>
    <col min="6913" max="6913" width="16.7109375" style="2" customWidth="1"/>
    <col min="6914" max="6914" width="20.28515625" style="2" customWidth="1"/>
    <col min="6915" max="6915" width="18.7109375" style="2" customWidth="1"/>
    <col min="6916" max="6916" width="17" style="2" customWidth="1"/>
    <col min="6917" max="6917" width="16.5703125" style="2" customWidth="1"/>
    <col min="6918" max="6918" width="11.42578125" style="2"/>
    <col min="6919" max="6919" width="12.42578125" style="2" customWidth="1"/>
    <col min="6920" max="7168" width="11.42578125" style="2"/>
    <col min="7169" max="7169" width="16.7109375" style="2" customWidth="1"/>
    <col min="7170" max="7170" width="20.28515625" style="2" customWidth="1"/>
    <col min="7171" max="7171" width="18.7109375" style="2" customWidth="1"/>
    <col min="7172" max="7172" width="17" style="2" customWidth="1"/>
    <col min="7173" max="7173" width="16.5703125" style="2" customWidth="1"/>
    <col min="7174" max="7174" width="11.42578125" style="2"/>
    <col min="7175" max="7175" width="12.42578125" style="2" customWidth="1"/>
    <col min="7176" max="7424" width="11.42578125" style="2"/>
    <col min="7425" max="7425" width="16.7109375" style="2" customWidth="1"/>
    <col min="7426" max="7426" width="20.28515625" style="2" customWidth="1"/>
    <col min="7427" max="7427" width="18.7109375" style="2" customWidth="1"/>
    <col min="7428" max="7428" width="17" style="2" customWidth="1"/>
    <col min="7429" max="7429" width="16.5703125" style="2" customWidth="1"/>
    <col min="7430" max="7430" width="11.42578125" style="2"/>
    <col min="7431" max="7431" width="12.42578125" style="2" customWidth="1"/>
    <col min="7432" max="7680" width="11.42578125" style="2"/>
    <col min="7681" max="7681" width="16.7109375" style="2" customWidth="1"/>
    <col min="7682" max="7682" width="20.28515625" style="2" customWidth="1"/>
    <col min="7683" max="7683" width="18.7109375" style="2" customWidth="1"/>
    <col min="7684" max="7684" width="17" style="2" customWidth="1"/>
    <col min="7685" max="7685" width="16.5703125" style="2" customWidth="1"/>
    <col min="7686" max="7686" width="11.42578125" style="2"/>
    <col min="7687" max="7687" width="12.42578125" style="2" customWidth="1"/>
    <col min="7688" max="7936" width="11.42578125" style="2"/>
    <col min="7937" max="7937" width="16.7109375" style="2" customWidth="1"/>
    <col min="7938" max="7938" width="20.28515625" style="2" customWidth="1"/>
    <col min="7939" max="7939" width="18.7109375" style="2" customWidth="1"/>
    <col min="7940" max="7940" width="17" style="2" customWidth="1"/>
    <col min="7941" max="7941" width="16.5703125" style="2" customWidth="1"/>
    <col min="7942" max="7942" width="11.42578125" style="2"/>
    <col min="7943" max="7943" width="12.42578125" style="2" customWidth="1"/>
    <col min="7944" max="8192" width="11.42578125" style="2"/>
    <col min="8193" max="8193" width="16.7109375" style="2" customWidth="1"/>
    <col min="8194" max="8194" width="20.28515625" style="2" customWidth="1"/>
    <col min="8195" max="8195" width="18.7109375" style="2" customWidth="1"/>
    <col min="8196" max="8196" width="17" style="2" customWidth="1"/>
    <col min="8197" max="8197" width="16.5703125" style="2" customWidth="1"/>
    <col min="8198" max="8198" width="11.42578125" style="2"/>
    <col min="8199" max="8199" width="12.42578125" style="2" customWidth="1"/>
    <col min="8200" max="8448" width="11.42578125" style="2"/>
    <col min="8449" max="8449" width="16.7109375" style="2" customWidth="1"/>
    <col min="8450" max="8450" width="20.28515625" style="2" customWidth="1"/>
    <col min="8451" max="8451" width="18.7109375" style="2" customWidth="1"/>
    <col min="8452" max="8452" width="17" style="2" customWidth="1"/>
    <col min="8453" max="8453" width="16.5703125" style="2" customWidth="1"/>
    <col min="8454" max="8454" width="11.42578125" style="2"/>
    <col min="8455" max="8455" width="12.42578125" style="2" customWidth="1"/>
    <col min="8456" max="8704" width="11.42578125" style="2"/>
    <col min="8705" max="8705" width="16.7109375" style="2" customWidth="1"/>
    <col min="8706" max="8706" width="20.28515625" style="2" customWidth="1"/>
    <col min="8707" max="8707" width="18.7109375" style="2" customWidth="1"/>
    <col min="8708" max="8708" width="17" style="2" customWidth="1"/>
    <col min="8709" max="8709" width="16.5703125" style="2" customWidth="1"/>
    <col min="8710" max="8710" width="11.42578125" style="2"/>
    <col min="8711" max="8711" width="12.42578125" style="2" customWidth="1"/>
    <col min="8712" max="8960" width="11.42578125" style="2"/>
    <col min="8961" max="8961" width="16.7109375" style="2" customWidth="1"/>
    <col min="8962" max="8962" width="20.28515625" style="2" customWidth="1"/>
    <col min="8963" max="8963" width="18.7109375" style="2" customWidth="1"/>
    <col min="8964" max="8964" width="17" style="2" customWidth="1"/>
    <col min="8965" max="8965" width="16.5703125" style="2" customWidth="1"/>
    <col min="8966" max="8966" width="11.42578125" style="2"/>
    <col min="8967" max="8967" width="12.42578125" style="2" customWidth="1"/>
    <col min="8968" max="9216" width="11.42578125" style="2"/>
    <col min="9217" max="9217" width="16.7109375" style="2" customWidth="1"/>
    <col min="9218" max="9218" width="20.28515625" style="2" customWidth="1"/>
    <col min="9219" max="9219" width="18.7109375" style="2" customWidth="1"/>
    <col min="9220" max="9220" width="17" style="2" customWidth="1"/>
    <col min="9221" max="9221" width="16.5703125" style="2" customWidth="1"/>
    <col min="9222" max="9222" width="11.42578125" style="2"/>
    <col min="9223" max="9223" width="12.42578125" style="2" customWidth="1"/>
    <col min="9224" max="9472" width="11.42578125" style="2"/>
    <col min="9473" max="9473" width="16.7109375" style="2" customWidth="1"/>
    <col min="9474" max="9474" width="20.28515625" style="2" customWidth="1"/>
    <col min="9475" max="9475" width="18.7109375" style="2" customWidth="1"/>
    <col min="9476" max="9476" width="17" style="2" customWidth="1"/>
    <col min="9477" max="9477" width="16.5703125" style="2" customWidth="1"/>
    <col min="9478" max="9478" width="11.42578125" style="2"/>
    <col min="9479" max="9479" width="12.42578125" style="2" customWidth="1"/>
    <col min="9480" max="9728" width="11.42578125" style="2"/>
    <col min="9729" max="9729" width="16.7109375" style="2" customWidth="1"/>
    <col min="9730" max="9730" width="20.28515625" style="2" customWidth="1"/>
    <col min="9731" max="9731" width="18.7109375" style="2" customWidth="1"/>
    <col min="9732" max="9732" width="17" style="2" customWidth="1"/>
    <col min="9733" max="9733" width="16.5703125" style="2" customWidth="1"/>
    <col min="9734" max="9734" width="11.42578125" style="2"/>
    <col min="9735" max="9735" width="12.42578125" style="2" customWidth="1"/>
    <col min="9736" max="9984" width="11.42578125" style="2"/>
    <col min="9985" max="9985" width="16.7109375" style="2" customWidth="1"/>
    <col min="9986" max="9986" width="20.28515625" style="2" customWidth="1"/>
    <col min="9987" max="9987" width="18.7109375" style="2" customWidth="1"/>
    <col min="9988" max="9988" width="17" style="2" customWidth="1"/>
    <col min="9989" max="9989" width="16.5703125" style="2" customWidth="1"/>
    <col min="9990" max="9990" width="11.42578125" style="2"/>
    <col min="9991" max="9991" width="12.42578125" style="2" customWidth="1"/>
    <col min="9992" max="10240" width="11.42578125" style="2"/>
    <col min="10241" max="10241" width="16.7109375" style="2" customWidth="1"/>
    <col min="10242" max="10242" width="20.28515625" style="2" customWidth="1"/>
    <col min="10243" max="10243" width="18.7109375" style="2" customWidth="1"/>
    <col min="10244" max="10244" width="17" style="2" customWidth="1"/>
    <col min="10245" max="10245" width="16.5703125" style="2" customWidth="1"/>
    <col min="10246" max="10246" width="11.42578125" style="2"/>
    <col min="10247" max="10247" width="12.42578125" style="2" customWidth="1"/>
    <col min="10248" max="10496" width="11.42578125" style="2"/>
    <col min="10497" max="10497" width="16.7109375" style="2" customWidth="1"/>
    <col min="10498" max="10498" width="20.28515625" style="2" customWidth="1"/>
    <col min="10499" max="10499" width="18.7109375" style="2" customWidth="1"/>
    <col min="10500" max="10500" width="17" style="2" customWidth="1"/>
    <col min="10501" max="10501" width="16.5703125" style="2" customWidth="1"/>
    <col min="10502" max="10502" width="11.42578125" style="2"/>
    <col min="10503" max="10503" width="12.42578125" style="2" customWidth="1"/>
    <col min="10504" max="10752" width="11.42578125" style="2"/>
    <col min="10753" max="10753" width="16.7109375" style="2" customWidth="1"/>
    <col min="10754" max="10754" width="20.28515625" style="2" customWidth="1"/>
    <col min="10755" max="10755" width="18.7109375" style="2" customWidth="1"/>
    <col min="10756" max="10756" width="17" style="2" customWidth="1"/>
    <col min="10757" max="10757" width="16.5703125" style="2" customWidth="1"/>
    <col min="10758" max="10758" width="11.42578125" style="2"/>
    <col min="10759" max="10759" width="12.42578125" style="2" customWidth="1"/>
    <col min="10760" max="11008" width="11.42578125" style="2"/>
    <col min="11009" max="11009" width="16.7109375" style="2" customWidth="1"/>
    <col min="11010" max="11010" width="20.28515625" style="2" customWidth="1"/>
    <col min="11011" max="11011" width="18.7109375" style="2" customWidth="1"/>
    <col min="11012" max="11012" width="17" style="2" customWidth="1"/>
    <col min="11013" max="11013" width="16.5703125" style="2" customWidth="1"/>
    <col min="11014" max="11014" width="11.42578125" style="2"/>
    <col min="11015" max="11015" width="12.42578125" style="2" customWidth="1"/>
    <col min="11016" max="11264" width="11.42578125" style="2"/>
    <col min="11265" max="11265" width="16.7109375" style="2" customWidth="1"/>
    <col min="11266" max="11266" width="20.28515625" style="2" customWidth="1"/>
    <col min="11267" max="11267" width="18.7109375" style="2" customWidth="1"/>
    <col min="11268" max="11268" width="17" style="2" customWidth="1"/>
    <col min="11269" max="11269" width="16.5703125" style="2" customWidth="1"/>
    <col min="11270" max="11270" width="11.42578125" style="2"/>
    <col min="11271" max="11271" width="12.42578125" style="2" customWidth="1"/>
    <col min="11272" max="11520" width="11.42578125" style="2"/>
    <col min="11521" max="11521" width="16.7109375" style="2" customWidth="1"/>
    <col min="11522" max="11522" width="20.28515625" style="2" customWidth="1"/>
    <col min="11523" max="11523" width="18.7109375" style="2" customWidth="1"/>
    <col min="11524" max="11524" width="17" style="2" customWidth="1"/>
    <col min="11525" max="11525" width="16.5703125" style="2" customWidth="1"/>
    <col min="11526" max="11526" width="11.42578125" style="2"/>
    <col min="11527" max="11527" width="12.42578125" style="2" customWidth="1"/>
    <col min="11528" max="11776" width="11.42578125" style="2"/>
    <col min="11777" max="11777" width="16.7109375" style="2" customWidth="1"/>
    <col min="11778" max="11778" width="20.28515625" style="2" customWidth="1"/>
    <col min="11779" max="11779" width="18.7109375" style="2" customWidth="1"/>
    <col min="11780" max="11780" width="17" style="2" customWidth="1"/>
    <col min="11781" max="11781" width="16.5703125" style="2" customWidth="1"/>
    <col min="11782" max="11782" width="11.42578125" style="2"/>
    <col min="11783" max="11783" width="12.42578125" style="2" customWidth="1"/>
    <col min="11784" max="12032" width="11.42578125" style="2"/>
    <col min="12033" max="12033" width="16.7109375" style="2" customWidth="1"/>
    <col min="12034" max="12034" width="20.28515625" style="2" customWidth="1"/>
    <col min="12035" max="12035" width="18.7109375" style="2" customWidth="1"/>
    <col min="12036" max="12036" width="17" style="2" customWidth="1"/>
    <col min="12037" max="12037" width="16.5703125" style="2" customWidth="1"/>
    <col min="12038" max="12038" width="11.42578125" style="2"/>
    <col min="12039" max="12039" width="12.42578125" style="2" customWidth="1"/>
    <col min="12040" max="12288" width="11.42578125" style="2"/>
    <col min="12289" max="12289" width="16.7109375" style="2" customWidth="1"/>
    <col min="12290" max="12290" width="20.28515625" style="2" customWidth="1"/>
    <col min="12291" max="12291" width="18.7109375" style="2" customWidth="1"/>
    <col min="12292" max="12292" width="17" style="2" customWidth="1"/>
    <col min="12293" max="12293" width="16.5703125" style="2" customWidth="1"/>
    <col min="12294" max="12294" width="11.42578125" style="2"/>
    <col min="12295" max="12295" width="12.42578125" style="2" customWidth="1"/>
    <col min="12296" max="12544" width="11.42578125" style="2"/>
    <col min="12545" max="12545" width="16.7109375" style="2" customWidth="1"/>
    <col min="12546" max="12546" width="20.28515625" style="2" customWidth="1"/>
    <col min="12547" max="12547" width="18.7109375" style="2" customWidth="1"/>
    <col min="12548" max="12548" width="17" style="2" customWidth="1"/>
    <col min="12549" max="12549" width="16.5703125" style="2" customWidth="1"/>
    <col min="12550" max="12550" width="11.42578125" style="2"/>
    <col min="12551" max="12551" width="12.42578125" style="2" customWidth="1"/>
    <col min="12552" max="12800" width="11.42578125" style="2"/>
    <col min="12801" max="12801" width="16.7109375" style="2" customWidth="1"/>
    <col min="12802" max="12802" width="20.28515625" style="2" customWidth="1"/>
    <col min="12803" max="12803" width="18.7109375" style="2" customWidth="1"/>
    <col min="12804" max="12804" width="17" style="2" customWidth="1"/>
    <col min="12805" max="12805" width="16.5703125" style="2" customWidth="1"/>
    <col min="12806" max="12806" width="11.42578125" style="2"/>
    <col min="12807" max="12807" width="12.42578125" style="2" customWidth="1"/>
    <col min="12808" max="13056" width="11.42578125" style="2"/>
    <col min="13057" max="13057" width="16.7109375" style="2" customWidth="1"/>
    <col min="13058" max="13058" width="20.28515625" style="2" customWidth="1"/>
    <col min="13059" max="13059" width="18.7109375" style="2" customWidth="1"/>
    <col min="13060" max="13060" width="17" style="2" customWidth="1"/>
    <col min="13061" max="13061" width="16.5703125" style="2" customWidth="1"/>
    <col min="13062" max="13062" width="11.42578125" style="2"/>
    <col min="13063" max="13063" width="12.42578125" style="2" customWidth="1"/>
    <col min="13064" max="13312" width="11.42578125" style="2"/>
    <col min="13313" max="13313" width="16.7109375" style="2" customWidth="1"/>
    <col min="13314" max="13314" width="20.28515625" style="2" customWidth="1"/>
    <col min="13315" max="13315" width="18.7109375" style="2" customWidth="1"/>
    <col min="13316" max="13316" width="17" style="2" customWidth="1"/>
    <col min="13317" max="13317" width="16.5703125" style="2" customWidth="1"/>
    <col min="13318" max="13318" width="11.42578125" style="2"/>
    <col min="13319" max="13319" width="12.42578125" style="2" customWidth="1"/>
    <col min="13320" max="13568" width="11.42578125" style="2"/>
    <col min="13569" max="13569" width="16.7109375" style="2" customWidth="1"/>
    <col min="13570" max="13570" width="20.28515625" style="2" customWidth="1"/>
    <col min="13571" max="13571" width="18.7109375" style="2" customWidth="1"/>
    <col min="13572" max="13572" width="17" style="2" customWidth="1"/>
    <col min="13573" max="13573" width="16.5703125" style="2" customWidth="1"/>
    <col min="13574" max="13574" width="11.42578125" style="2"/>
    <col min="13575" max="13575" width="12.42578125" style="2" customWidth="1"/>
    <col min="13576" max="13824" width="11.42578125" style="2"/>
    <col min="13825" max="13825" width="16.7109375" style="2" customWidth="1"/>
    <col min="13826" max="13826" width="20.28515625" style="2" customWidth="1"/>
    <col min="13827" max="13827" width="18.7109375" style="2" customWidth="1"/>
    <col min="13828" max="13828" width="17" style="2" customWidth="1"/>
    <col min="13829" max="13829" width="16.5703125" style="2" customWidth="1"/>
    <col min="13830" max="13830" width="11.42578125" style="2"/>
    <col min="13831" max="13831" width="12.42578125" style="2" customWidth="1"/>
    <col min="13832" max="14080" width="11.42578125" style="2"/>
    <col min="14081" max="14081" width="16.7109375" style="2" customWidth="1"/>
    <col min="14082" max="14082" width="20.28515625" style="2" customWidth="1"/>
    <col min="14083" max="14083" width="18.7109375" style="2" customWidth="1"/>
    <col min="14084" max="14084" width="17" style="2" customWidth="1"/>
    <col min="14085" max="14085" width="16.5703125" style="2" customWidth="1"/>
    <col min="14086" max="14086" width="11.42578125" style="2"/>
    <col min="14087" max="14087" width="12.42578125" style="2" customWidth="1"/>
    <col min="14088" max="14336" width="11.42578125" style="2"/>
    <col min="14337" max="14337" width="16.7109375" style="2" customWidth="1"/>
    <col min="14338" max="14338" width="20.28515625" style="2" customWidth="1"/>
    <col min="14339" max="14339" width="18.7109375" style="2" customWidth="1"/>
    <col min="14340" max="14340" width="17" style="2" customWidth="1"/>
    <col min="14341" max="14341" width="16.5703125" style="2" customWidth="1"/>
    <col min="14342" max="14342" width="11.42578125" style="2"/>
    <col min="14343" max="14343" width="12.42578125" style="2" customWidth="1"/>
    <col min="14344" max="14592" width="11.42578125" style="2"/>
    <col min="14593" max="14593" width="16.7109375" style="2" customWidth="1"/>
    <col min="14594" max="14594" width="20.28515625" style="2" customWidth="1"/>
    <col min="14595" max="14595" width="18.7109375" style="2" customWidth="1"/>
    <col min="14596" max="14596" width="17" style="2" customWidth="1"/>
    <col min="14597" max="14597" width="16.5703125" style="2" customWidth="1"/>
    <col min="14598" max="14598" width="11.42578125" style="2"/>
    <col min="14599" max="14599" width="12.42578125" style="2" customWidth="1"/>
    <col min="14600" max="14848" width="11.42578125" style="2"/>
    <col min="14849" max="14849" width="16.7109375" style="2" customWidth="1"/>
    <col min="14850" max="14850" width="20.28515625" style="2" customWidth="1"/>
    <col min="14851" max="14851" width="18.7109375" style="2" customWidth="1"/>
    <col min="14852" max="14852" width="17" style="2" customWidth="1"/>
    <col min="14853" max="14853" width="16.5703125" style="2" customWidth="1"/>
    <col min="14854" max="14854" width="11.42578125" style="2"/>
    <col min="14855" max="14855" width="12.42578125" style="2" customWidth="1"/>
    <col min="14856" max="15104" width="11.42578125" style="2"/>
    <col min="15105" max="15105" width="16.7109375" style="2" customWidth="1"/>
    <col min="15106" max="15106" width="20.28515625" style="2" customWidth="1"/>
    <col min="15107" max="15107" width="18.7109375" style="2" customWidth="1"/>
    <col min="15108" max="15108" width="17" style="2" customWidth="1"/>
    <col min="15109" max="15109" width="16.5703125" style="2" customWidth="1"/>
    <col min="15110" max="15110" width="11.42578125" style="2"/>
    <col min="15111" max="15111" width="12.42578125" style="2" customWidth="1"/>
    <col min="15112" max="15360" width="11.42578125" style="2"/>
    <col min="15361" max="15361" width="16.7109375" style="2" customWidth="1"/>
    <col min="15362" max="15362" width="20.28515625" style="2" customWidth="1"/>
    <col min="15363" max="15363" width="18.7109375" style="2" customWidth="1"/>
    <col min="15364" max="15364" width="17" style="2" customWidth="1"/>
    <col min="15365" max="15365" width="16.5703125" style="2" customWidth="1"/>
    <col min="15366" max="15366" width="11.42578125" style="2"/>
    <col min="15367" max="15367" width="12.42578125" style="2" customWidth="1"/>
    <col min="15368" max="15616" width="11.42578125" style="2"/>
    <col min="15617" max="15617" width="16.7109375" style="2" customWidth="1"/>
    <col min="15618" max="15618" width="20.28515625" style="2" customWidth="1"/>
    <col min="15619" max="15619" width="18.7109375" style="2" customWidth="1"/>
    <col min="15620" max="15620" width="17" style="2" customWidth="1"/>
    <col min="15621" max="15621" width="16.5703125" style="2" customWidth="1"/>
    <col min="15622" max="15622" width="11.42578125" style="2"/>
    <col min="15623" max="15623" width="12.42578125" style="2" customWidth="1"/>
    <col min="15624" max="15872" width="11.42578125" style="2"/>
    <col min="15873" max="15873" width="16.7109375" style="2" customWidth="1"/>
    <col min="15874" max="15874" width="20.28515625" style="2" customWidth="1"/>
    <col min="15875" max="15875" width="18.7109375" style="2" customWidth="1"/>
    <col min="15876" max="15876" width="17" style="2" customWidth="1"/>
    <col min="15877" max="15877" width="16.5703125" style="2" customWidth="1"/>
    <col min="15878" max="15878" width="11.42578125" style="2"/>
    <col min="15879" max="15879" width="12.42578125" style="2" customWidth="1"/>
    <col min="15880" max="16128" width="11.42578125" style="2"/>
    <col min="16129" max="16129" width="16.7109375" style="2" customWidth="1"/>
    <col min="16130" max="16130" width="20.28515625" style="2" customWidth="1"/>
    <col min="16131" max="16131" width="18.7109375" style="2" customWidth="1"/>
    <col min="16132" max="16132" width="17" style="2" customWidth="1"/>
    <col min="16133" max="16133" width="16.5703125" style="2" customWidth="1"/>
    <col min="16134" max="16134" width="11.42578125" style="2"/>
    <col min="16135" max="16135" width="12.42578125" style="2" customWidth="1"/>
    <col min="16136" max="16384" width="11.42578125" style="2"/>
  </cols>
  <sheetData>
    <row r="1" spans="1:32" x14ac:dyDescent="0.2">
      <c r="A1" s="3"/>
      <c r="B1" s="447" t="s">
        <v>1</v>
      </c>
      <c r="C1" s="447"/>
      <c r="D1" s="447"/>
      <c r="E1" s="447"/>
      <c r="F1" s="447"/>
      <c r="G1" s="447"/>
      <c r="H1" s="447"/>
      <c r="I1" s="447"/>
      <c r="J1" s="447"/>
      <c r="K1" s="4" t="s">
        <v>15</v>
      </c>
    </row>
    <row r="2" spans="1:32" x14ac:dyDescent="0.2">
      <c r="A2" s="1"/>
      <c r="B2" s="447"/>
      <c r="C2" s="447"/>
      <c r="D2" s="447"/>
      <c r="E2" s="447"/>
      <c r="F2" s="447"/>
      <c r="G2" s="447"/>
      <c r="H2" s="447"/>
      <c r="I2" s="447"/>
      <c r="J2" s="447"/>
      <c r="K2" s="5" t="s">
        <v>2</v>
      </c>
    </row>
    <row r="3" spans="1:32" x14ac:dyDescent="0.2">
      <c r="A3" s="1"/>
      <c r="B3" s="447"/>
      <c r="C3" s="447"/>
      <c r="D3" s="447"/>
      <c r="E3" s="447"/>
      <c r="F3" s="447"/>
      <c r="G3" s="447"/>
      <c r="H3" s="447"/>
      <c r="I3" s="447"/>
      <c r="J3" s="447"/>
    </row>
    <row r="4" spans="1:32" x14ac:dyDescent="0.2">
      <c r="A4" s="448" t="s">
        <v>3</v>
      </c>
      <c r="B4" s="448"/>
      <c r="C4" s="6" t="s">
        <v>133</v>
      </c>
      <c r="D4" s="7"/>
      <c r="E4" s="7"/>
      <c r="F4" s="467" t="s">
        <v>161</v>
      </c>
      <c r="G4" s="467"/>
      <c r="H4" s="8" t="s">
        <v>175</v>
      </c>
      <c r="I4" s="8"/>
      <c r="J4" s="9"/>
    </row>
    <row r="5" spans="1:32" x14ac:dyDescent="0.2">
      <c r="A5" s="448" t="s">
        <v>4</v>
      </c>
      <c r="B5" s="448"/>
      <c r="C5" s="11" t="s">
        <v>129</v>
      </c>
      <c r="D5" s="7"/>
      <c r="E5" s="7"/>
      <c r="F5" s="467" t="s">
        <v>162</v>
      </c>
      <c r="G5" s="467"/>
      <c r="H5" s="235" t="s">
        <v>163</v>
      </c>
      <c r="I5" s="12"/>
      <c r="J5" s="12"/>
    </row>
    <row r="6" spans="1:32" x14ac:dyDescent="0.2">
      <c r="F6" s="206" t="s">
        <v>165</v>
      </c>
      <c r="G6" s="15"/>
      <c r="H6" s="196" t="s">
        <v>164</v>
      </c>
    </row>
    <row r="7" spans="1:32" ht="15.75" thickBot="1" x14ac:dyDescent="0.25">
      <c r="B7" s="209"/>
      <c r="C7" s="172"/>
      <c r="G7" s="15"/>
    </row>
    <row r="8" spans="1:32" ht="15" customHeight="1" thickBot="1" x14ac:dyDescent="0.3">
      <c r="A8" s="103"/>
      <c r="B8" s="173"/>
      <c r="C8" s="174"/>
      <c r="D8" s="103"/>
      <c r="E8" s="103"/>
      <c r="F8" s="103"/>
      <c r="G8" s="470" t="s">
        <v>178</v>
      </c>
      <c r="H8" s="471"/>
      <c r="I8" s="471"/>
      <c r="J8" s="471"/>
      <c r="K8" s="472" t="s">
        <v>179</v>
      </c>
      <c r="L8" s="473"/>
      <c r="M8" s="473"/>
      <c r="N8" s="474"/>
      <c r="O8" s="475" t="s">
        <v>180</v>
      </c>
      <c r="P8" s="476"/>
      <c r="Q8" s="476"/>
      <c r="R8" s="476"/>
      <c r="S8" s="483" t="s">
        <v>181</v>
      </c>
      <c r="T8" s="484"/>
      <c r="U8" s="484"/>
      <c r="V8" s="484"/>
      <c r="W8" s="485"/>
      <c r="X8" s="480" t="s">
        <v>182</v>
      </c>
      <c r="Y8" s="481"/>
      <c r="Z8" s="481"/>
      <c r="AA8" s="482"/>
      <c r="AB8" s="477" t="s">
        <v>17</v>
      </c>
      <c r="AC8" s="468" t="s">
        <v>18</v>
      </c>
      <c r="AD8" s="468" t="s">
        <v>19</v>
      </c>
      <c r="AE8" s="464" t="s">
        <v>125</v>
      </c>
      <c r="AF8" s="461" t="s">
        <v>137</v>
      </c>
    </row>
    <row r="9" spans="1:32" ht="15.75" thickBot="1" x14ac:dyDescent="0.25">
      <c r="A9" s="103"/>
      <c r="B9" s="103"/>
      <c r="C9" s="103"/>
      <c r="D9" s="103"/>
      <c r="E9" s="103"/>
      <c r="F9" s="103"/>
      <c r="G9" s="104">
        <v>6</v>
      </c>
      <c r="H9" s="49">
        <v>13</v>
      </c>
      <c r="I9" s="49">
        <v>20</v>
      </c>
      <c r="J9" s="106">
        <v>27</v>
      </c>
      <c r="K9" s="259">
        <v>6</v>
      </c>
      <c r="L9" s="49">
        <v>13</v>
      </c>
      <c r="M9" s="49">
        <v>20</v>
      </c>
      <c r="N9" s="105">
        <v>27</v>
      </c>
      <c r="O9" s="104">
        <v>3</v>
      </c>
      <c r="P9" s="233">
        <v>10</v>
      </c>
      <c r="Q9" s="49">
        <v>17</v>
      </c>
      <c r="R9" s="105">
        <v>24</v>
      </c>
      <c r="S9" s="107">
        <v>1</v>
      </c>
      <c r="T9" s="108">
        <v>8</v>
      </c>
      <c r="U9" s="108">
        <v>15</v>
      </c>
      <c r="V9" s="108">
        <v>22</v>
      </c>
      <c r="W9" s="298">
        <v>29</v>
      </c>
      <c r="X9" s="107">
        <v>5</v>
      </c>
      <c r="Y9" s="108">
        <v>12</v>
      </c>
      <c r="Z9" s="108">
        <v>19</v>
      </c>
      <c r="AA9" s="130">
        <v>26</v>
      </c>
      <c r="AB9" s="478"/>
      <c r="AC9" s="469"/>
      <c r="AD9" s="469"/>
      <c r="AE9" s="465"/>
      <c r="AF9" s="462"/>
    </row>
    <row r="10" spans="1:32" s="13" customFormat="1" ht="32.25" thickBot="1" x14ac:dyDescent="0.3">
      <c r="A10" s="110" t="s">
        <v>0</v>
      </c>
      <c r="B10" s="111" t="s">
        <v>5</v>
      </c>
      <c r="C10" s="111" t="s">
        <v>6</v>
      </c>
      <c r="D10" s="112" t="s">
        <v>7</v>
      </c>
      <c r="E10" s="112" t="s">
        <v>16</v>
      </c>
      <c r="F10" s="112" t="s">
        <v>8</v>
      </c>
      <c r="G10" s="113" t="s">
        <v>14</v>
      </c>
      <c r="H10" s="113" t="s">
        <v>14</v>
      </c>
      <c r="I10" s="113" t="s">
        <v>14</v>
      </c>
      <c r="J10" s="387" t="s">
        <v>14</v>
      </c>
      <c r="K10" s="386" t="s">
        <v>14</v>
      </c>
      <c r="L10" s="114" t="s">
        <v>14</v>
      </c>
      <c r="M10" s="114" t="s">
        <v>14</v>
      </c>
      <c r="N10" s="390" t="s">
        <v>14</v>
      </c>
      <c r="O10" s="386" t="s">
        <v>14</v>
      </c>
      <c r="P10" s="114" t="s">
        <v>14</v>
      </c>
      <c r="Q10" s="114" t="s">
        <v>14</v>
      </c>
      <c r="R10" s="126" t="s">
        <v>14</v>
      </c>
      <c r="S10" s="129" t="s">
        <v>14</v>
      </c>
      <c r="T10" s="114" t="s">
        <v>14</v>
      </c>
      <c r="U10" s="114" t="s">
        <v>14</v>
      </c>
      <c r="V10" s="114" t="s">
        <v>14</v>
      </c>
      <c r="W10" s="390" t="s">
        <v>14</v>
      </c>
      <c r="X10" s="386" t="s">
        <v>14</v>
      </c>
      <c r="Y10" s="116" t="s">
        <v>14</v>
      </c>
      <c r="Z10" s="116" t="s">
        <v>14</v>
      </c>
      <c r="AA10" s="115" t="s">
        <v>14</v>
      </c>
      <c r="AB10" s="479"/>
      <c r="AC10" s="441"/>
      <c r="AD10" s="441"/>
      <c r="AE10" s="466"/>
      <c r="AF10" s="463" t="s">
        <v>137</v>
      </c>
    </row>
    <row r="11" spans="1:32" ht="15.75" x14ac:dyDescent="0.25">
      <c r="A11" s="117">
        <v>4495</v>
      </c>
      <c r="B11" s="40" t="s">
        <v>65</v>
      </c>
      <c r="C11" s="118" t="s">
        <v>66</v>
      </c>
      <c r="D11" s="371">
        <v>34</v>
      </c>
      <c r="E11" s="36">
        <f t="shared" ref="E11:E51" si="0">+AD11</f>
        <v>48</v>
      </c>
      <c r="F11" s="153"/>
      <c r="G11" s="299" t="s">
        <v>32</v>
      </c>
      <c r="H11" s="382"/>
      <c r="I11" s="379" t="s">
        <v>189</v>
      </c>
      <c r="J11" s="388"/>
      <c r="K11" s="320" t="s">
        <v>190</v>
      </c>
      <c r="L11" s="382"/>
      <c r="M11" s="379" t="s">
        <v>191</v>
      </c>
      <c r="N11" s="388"/>
      <c r="O11" s="421"/>
      <c r="P11" s="379"/>
      <c r="Q11" s="379" t="s">
        <v>192</v>
      </c>
      <c r="R11" s="379"/>
      <c r="S11" s="210"/>
      <c r="T11" s="379"/>
      <c r="U11" s="379" t="s">
        <v>193</v>
      </c>
      <c r="V11" s="385"/>
      <c r="W11" s="389" t="s">
        <v>194</v>
      </c>
      <c r="X11" s="142"/>
      <c r="Y11" s="37" t="s">
        <v>206</v>
      </c>
      <c r="Z11" s="37"/>
      <c r="AA11" s="68"/>
      <c r="AB11" s="139">
        <f>(COUNTA(G11:AA11)*3)</f>
        <v>24</v>
      </c>
      <c r="AC11" s="47">
        <v>24</v>
      </c>
      <c r="AD11" s="40">
        <f t="shared" ref="AD11:AD52" si="1">SUM(AB11+AC11)</f>
        <v>48</v>
      </c>
      <c r="AE11" s="140" t="s">
        <v>136</v>
      </c>
      <c r="AF11" s="170" t="s">
        <v>138</v>
      </c>
    </row>
    <row r="12" spans="1:32" ht="15.75" x14ac:dyDescent="0.25">
      <c r="A12" s="119">
        <v>4495</v>
      </c>
      <c r="B12" s="22" t="s">
        <v>57</v>
      </c>
      <c r="C12" s="120" t="s">
        <v>58</v>
      </c>
      <c r="D12" s="372">
        <f>+D11</f>
        <v>34</v>
      </c>
      <c r="E12" s="26">
        <f t="shared" si="0"/>
        <v>48</v>
      </c>
      <c r="F12" s="154"/>
      <c r="G12" s="300" t="s">
        <v>32</v>
      </c>
      <c r="H12" s="30"/>
      <c r="I12" s="379" t="s">
        <v>189</v>
      </c>
      <c r="J12" s="313"/>
      <c r="K12" s="320" t="s">
        <v>190</v>
      </c>
      <c r="L12" s="234"/>
      <c r="M12" s="379" t="s">
        <v>191</v>
      </c>
      <c r="N12" s="313"/>
      <c r="O12" s="421"/>
      <c r="P12" s="379"/>
      <c r="Q12" s="379" t="s">
        <v>192</v>
      </c>
      <c r="R12" s="379"/>
      <c r="S12" s="384"/>
      <c r="T12" s="379"/>
      <c r="U12" s="379" t="s">
        <v>193</v>
      </c>
      <c r="V12" s="29"/>
      <c r="W12" s="389" t="s">
        <v>194</v>
      </c>
      <c r="X12" s="143"/>
      <c r="Y12" s="29" t="s">
        <v>206</v>
      </c>
      <c r="Z12" s="29"/>
      <c r="AA12" s="70"/>
      <c r="AB12" s="131">
        <f>(COUNTA(G12:AA12)*3)</f>
        <v>24</v>
      </c>
      <c r="AC12" s="48">
        <v>24</v>
      </c>
      <c r="AD12" s="22">
        <f t="shared" si="1"/>
        <v>48</v>
      </c>
      <c r="AE12" s="132" t="s">
        <v>167</v>
      </c>
      <c r="AF12" s="170" t="s">
        <v>140</v>
      </c>
    </row>
    <row r="13" spans="1:32" ht="15.75" x14ac:dyDescent="0.25">
      <c r="A13" s="119">
        <v>4495</v>
      </c>
      <c r="B13" s="26" t="s">
        <v>67</v>
      </c>
      <c r="C13" s="120" t="s">
        <v>68</v>
      </c>
      <c r="D13" s="372">
        <f>+D12</f>
        <v>34</v>
      </c>
      <c r="E13" s="26">
        <f t="shared" si="0"/>
        <v>38</v>
      </c>
      <c r="F13" s="154"/>
      <c r="G13" s="300" t="s">
        <v>32</v>
      </c>
      <c r="H13" s="249"/>
      <c r="I13" s="379" t="s">
        <v>189</v>
      </c>
      <c r="J13" s="311"/>
      <c r="K13" s="320" t="s">
        <v>190</v>
      </c>
      <c r="L13" s="30"/>
      <c r="M13" s="379" t="s">
        <v>191</v>
      </c>
      <c r="N13" s="311"/>
      <c r="O13" s="421"/>
      <c r="P13" s="379"/>
      <c r="Q13" s="379" t="s">
        <v>192</v>
      </c>
      <c r="R13" s="379"/>
      <c r="S13" s="211"/>
      <c r="T13" s="379"/>
      <c r="U13" s="379" t="s">
        <v>193</v>
      </c>
      <c r="V13" s="145"/>
      <c r="W13" s="389" t="s">
        <v>194</v>
      </c>
      <c r="X13" s="143"/>
      <c r="Y13" s="29" t="s">
        <v>206</v>
      </c>
      <c r="Z13" s="29"/>
      <c r="AA13" s="70"/>
      <c r="AB13" s="131">
        <f>(COUNTA(G13:AA13)*2)</f>
        <v>16</v>
      </c>
      <c r="AC13" s="48">
        <v>22</v>
      </c>
      <c r="AD13" s="22">
        <f t="shared" si="1"/>
        <v>38</v>
      </c>
      <c r="AE13" s="132" t="s">
        <v>169</v>
      </c>
      <c r="AF13" s="170" t="s">
        <v>138</v>
      </c>
    </row>
    <row r="14" spans="1:32" ht="15.75" x14ac:dyDescent="0.25">
      <c r="A14" s="119">
        <v>4495</v>
      </c>
      <c r="B14" s="22" t="s">
        <v>59</v>
      </c>
      <c r="C14" s="120" t="s">
        <v>60</v>
      </c>
      <c r="D14" s="372">
        <f>+D13</f>
        <v>34</v>
      </c>
      <c r="E14" s="26">
        <f t="shared" si="0"/>
        <v>48</v>
      </c>
      <c r="F14" s="154"/>
      <c r="G14" s="300"/>
      <c r="H14" s="30" t="s">
        <v>32</v>
      </c>
      <c r="I14" s="30"/>
      <c r="J14" s="389" t="s">
        <v>189</v>
      </c>
      <c r="K14" s="303"/>
      <c r="L14" s="379" t="s">
        <v>190</v>
      </c>
      <c r="M14" s="300"/>
      <c r="N14" s="389" t="s">
        <v>191</v>
      </c>
      <c r="O14" s="422"/>
      <c r="P14" s="379" t="s">
        <v>192</v>
      </c>
      <c r="Q14" s="300"/>
      <c r="R14" s="389" t="s">
        <v>193</v>
      </c>
      <c r="S14" s="211"/>
      <c r="T14" s="379" t="s">
        <v>194</v>
      </c>
      <c r="U14" s="143"/>
      <c r="V14" s="29" t="s">
        <v>206</v>
      </c>
      <c r="W14" s="70"/>
      <c r="X14" s="143"/>
      <c r="Y14" s="29"/>
      <c r="Z14" s="29"/>
      <c r="AA14" s="70"/>
      <c r="AB14" s="131">
        <f>(COUNTA(G14:AA14)*3)</f>
        <v>24</v>
      </c>
      <c r="AC14" s="48">
        <v>24</v>
      </c>
      <c r="AD14" s="22">
        <f t="shared" si="1"/>
        <v>48</v>
      </c>
      <c r="AE14" s="132" t="s">
        <v>136</v>
      </c>
      <c r="AF14" s="170" t="s">
        <v>138</v>
      </c>
    </row>
    <row r="15" spans="1:32" ht="15.75" x14ac:dyDescent="0.25">
      <c r="A15" s="119">
        <v>4495</v>
      </c>
      <c r="B15" s="22" t="s">
        <v>63</v>
      </c>
      <c r="C15" s="16" t="s">
        <v>64</v>
      </c>
      <c r="D15" s="372">
        <f>+D14</f>
        <v>34</v>
      </c>
      <c r="E15" s="26">
        <f t="shared" si="0"/>
        <v>48</v>
      </c>
      <c r="F15" s="154"/>
      <c r="G15" s="300"/>
      <c r="H15" s="30" t="s">
        <v>32</v>
      </c>
      <c r="I15" s="30"/>
      <c r="J15" s="389" t="s">
        <v>189</v>
      </c>
      <c r="K15" s="303"/>
      <c r="L15" s="379" t="s">
        <v>190</v>
      </c>
      <c r="M15" s="300"/>
      <c r="N15" s="389" t="s">
        <v>191</v>
      </c>
      <c r="O15" s="422"/>
      <c r="P15" s="379" t="s">
        <v>192</v>
      </c>
      <c r="Q15" s="300"/>
      <c r="R15" s="389" t="s">
        <v>193</v>
      </c>
      <c r="S15" s="211"/>
      <c r="T15" s="379" t="s">
        <v>194</v>
      </c>
      <c r="U15" s="143"/>
      <c r="V15" s="29" t="s">
        <v>206</v>
      </c>
      <c r="W15" s="70"/>
      <c r="X15" s="143"/>
      <c r="Y15" s="29"/>
      <c r="Z15" s="29"/>
      <c r="AA15" s="70"/>
      <c r="AB15" s="131">
        <f>(COUNTA(G15:AA15)*3)</f>
        <v>24</v>
      </c>
      <c r="AC15" s="48">
        <v>24</v>
      </c>
      <c r="AD15" s="22">
        <f t="shared" si="1"/>
        <v>48</v>
      </c>
      <c r="AE15" s="132" t="s">
        <v>168</v>
      </c>
      <c r="AF15" s="170" t="s">
        <v>144</v>
      </c>
    </row>
    <row r="16" spans="1:32" ht="16.5" thickBot="1" x14ac:dyDescent="0.3">
      <c r="A16" s="121">
        <v>4495</v>
      </c>
      <c r="B16" s="76" t="s">
        <v>61</v>
      </c>
      <c r="C16" s="54" t="s">
        <v>62</v>
      </c>
      <c r="D16" s="375">
        <f>+D15</f>
        <v>34</v>
      </c>
      <c r="E16" s="53">
        <f t="shared" si="0"/>
        <v>48</v>
      </c>
      <c r="F16" s="178"/>
      <c r="G16" s="301"/>
      <c r="H16" s="234" t="s">
        <v>32</v>
      </c>
      <c r="I16" s="234"/>
      <c r="J16" s="404" t="s">
        <v>189</v>
      </c>
      <c r="K16" s="306"/>
      <c r="L16" s="402" t="s">
        <v>190</v>
      </c>
      <c r="M16" s="100"/>
      <c r="N16" s="397" t="s">
        <v>191</v>
      </c>
      <c r="O16" s="134"/>
      <c r="P16" s="392" t="s">
        <v>192</v>
      </c>
      <c r="Q16" s="301"/>
      <c r="R16" s="404" t="s">
        <v>193</v>
      </c>
      <c r="S16" s="236"/>
      <c r="T16" s="402" t="s">
        <v>194</v>
      </c>
      <c r="U16" s="124"/>
      <c r="V16" s="124" t="s">
        <v>206</v>
      </c>
      <c r="W16" s="73"/>
      <c r="X16" s="237"/>
      <c r="Y16" s="72"/>
      <c r="Z16" s="72"/>
      <c r="AA16" s="73"/>
      <c r="AB16" s="137">
        <f>(COUNTA(G16:AA16)*3)</f>
        <v>24</v>
      </c>
      <c r="AC16" s="55">
        <v>24</v>
      </c>
      <c r="AD16" s="76">
        <f t="shared" si="1"/>
        <v>48</v>
      </c>
      <c r="AE16" s="138" t="s">
        <v>167</v>
      </c>
      <c r="AF16" s="170" t="s">
        <v>144</v>
      </c>
    </row>
    <row r="17" spans="1:32" ht="15.75" x14ac:dyDescent="0.25">
      <c r="A17" s="117" t="s">
        <v>174</v>
      </c>
      <c r="B17" s="40" t="s">
        <v>65</v>
      </c>
      <c r="C17" s="118" t="s">
        <v>66</v>
      </c>
      <c r="D17" s="371">
        <v>22</v>
      </c>
      <c r="E17" s="36">
        <f t="shared" si="0"/>
        <v>48</v>
      </c>
      <c r="F17" s="153"/>
      <c r="G17" s="305"/>
      <c r="H17" s="38" t="s">
        <v>32</v>
      </c>
      <c r="I17" s="38"/>
      <c r="J17" s="405" t="s">
        <v>189</v>
      </c>
      <c r="K17" s="305"/>
      <c r="L17" s="400" t="s">
        <v>190</v>
      </c>
      <c r="M17" s="300"/>
      <c r="N17" s="403" t="s">
        <v>191</v>
      </c>
      <c r="O17" s="423"/>
      <c r="P17" s="379" t="s">
        <v>192</v>
      </c>
      <c r="Q17" s="38"/>
      <c r="R17" s="405" t="s">
        <v>193</v>
      </c>
      <c r="S17" s="210"/>
      <c r="T17" s="400" t="s">
        <v>194</v>
      </c>
      <c r="U17" s="143"/>
      <c r="V17" s="145" t="s">
        <v>206</v>
      </c>
      <c r="W17" s="68"/>
      <c r="X17" s="67"/>
      <c r="Y17" s="37"/>
      <c r="Z17" s="37"/>
      <c r="AA17" s="127"/>
      <c r="AB17" s="139">
        <f>(COUNTA(G17:AA17)*3)</f>
        <v>24</v>
      </c>
      <c r="AC17" s="47">
        <v>24</v>
      </c>
      <c r="AD17" s="40">
        <f t="shared" si="1"/>
        <v>48</v>
      </c>
      <c r="AE17" s="140" t="s">
        <v>136</v>
      </c>
    </row>
    <row r="18" spans="1:32" ht="15.75" x14ac:dyDescent="0.25">
      <c r="A18" s="119" t="s">
        <v>174</v>
      </c>
      <c r="B18" s="22" t="s">
        <v>57</v>
      </c>
      <c r="C18" s="120" t="s">
        <v>58</v>
      </c>
      <c r="D18" s="372">
        <v>22</v>
      </c>
      <c r="E18" s="26">
        <f t="shared" si="0"/>
        <v>48</v>
      </c>
      <c r="F18" s="154"/>
      <c r="G18" s="303"/>
      <c r="H18" s="30" t="s">
        <v>32</v>
      </c>
      <c r="I18" s="30"/>
      <c r="J18" s="389" t="s">
        <v>189</v>
      </c>
      <c r="K18" s="303"/>
      <c r="L18" s="379" t="s">
        <v>190</v>
      </c>
      <c r="M18" s="300"/>
      <c r="N18" s="389" t="s">
        <v>191</v>
      </c>
      <c r="O18" s="422"/>
      <c r="P18" s="379" t="s">
        <v>192</v>
      </c>
      <c r="Q18" s="300"/>
      <c r="R18" s="389" t="s">
        <v>193</v>
      </c>
      <c r="S18" s="211"/>
      <c r="T18" s="379" t="s">
        <v>194</v>
      </c>
      <c r="U18" s="143"/>
      <c r="V18" s="29" t="s">
        <v>206</v>
      </c>
      <c r="W18" s="70"/>
      <c r="X18" s="69"/>
      <c r="Y18" s="29"/>
      <c r="Z18" s="29"/>
      <c r="AA18" s="128"/>
      <c r="AB18" s="131">
        <f>(COUNTA(G18:AA18)*3)</f>
        <v>24</v>
      </c>
      <c r="AC18" s="48">
        <v>24</v>
      </c>
      <c r="AD18" s="22">
        <f t="shared" si="1"/>
        <v>48</v>
      </c>
      <c r="AE18" s="132" t="s">
        <v>167</v>
      </c>
    </row>
    <row r="19" spans="1:32" ht="15.75" x14ac:dyDescent="0.25">
      <c r="A19" s="119" t="s">
        <v>174</v>
      </c>
      <c r="B19" s="26" t="s">
        <v>67</v>
      </c>
      <c r="C19" s="120" t="s">
        <v>68</v>
      </c>
      <c r="D19" s="372">
        <v>22</v>
      </c>
      <c r="E19" s="26">
        <f t="shared" si="0"/>
        <v>38</v>
      </c>
      <c r="F19" s="154"/>
      <c r="G19" s="303"/>
      <c r="H19" s="30" t="s">
        <v>32</v>
      </c>
      <c r="I19" s="30"/>
      <c r="J19" s="389" t="s">
        <v>189</v>
      </c>
      <c r="K19" s="303"/>
      <c r="L19" s="391" t="s">
        <v>190</v>
      </c>
      <c r="M19" s="234"/>
      <c r="N19" s="389" t="s">
        <v>191</v>
      </c>
      <c r="O19" s="422"/>
      <c r="P19" s="396" t="s">
        <v>192</v>
      </c>
      <c r="Q19" s="300"/>
      <c r="R19" s="389" t="s">
        <v>193</v>
      </c>
      <c r="S19" s="211"/>
      <c r="T19" s="391" t="s">
        <v>194</v>
      </c>
      <c r="U19" s="29"/>
      <c r="V19" s="29" t="s">
        <v>206</v>
      </c>
      <c r="W19" s="70"/>
      <c r="X19" s="237"/>
      <c r="Y19" s="72"/>
      <c r="Z19" s="29"/>
      <c r="AA19" s="128"/>
      <c r="AB19" s="131">
        <f>(COUNTA(G19:AA19)*2)</f>
        <v>16</v>
      </c>
      <c r="AC19" s="48">
        <v>22</v>
      </c>
      <c r="AD19" s="22">
        <f t="shared" si="1"/>
        <v>38</v>
      </c>
      <c r="AE19" s="132" t="s">
        <v>169</v>
      </c>
    </row>
    <row r="20" spans="1:32" ht="15.75" x14ac:dyDescent="0.25">
      <c r="A20" s="119" t="s">
        <v>174</v>
      </c>
      <c r="B20" s="22" t="s">
        <v>59</v>
      </c>
      <c r="C20" s="120" t="s">
        <v>60</v>
      </c>
      <c r="D20" s="372">
        <v>22</v>
      </c>
      <c r="E20" s="26">
        <f t="shared" si="0"/>
        <v>48</v>
      </c>
      <c r="F20" s="154"/>
      <c r="G20" s="303" t="s">
        <v>32</v>
      </c>
      <c r="H20" s="393"/>
      <c r="I20" s="379" t="s">
        <v>189</v>
      </c>
      <c r="J20" s="394"/>
      <c r="K20" s="320" t="s">
        <v>190</v>
      </c>
      <c r="L20" s="30"/>
      <c r="M20" s="379" t="s">
        <v>191</v>
      </c>
      <c r="N20" s="394"/>
      <c r="O20" s="421"/>
      <c r="P20" s="379"/>
      <c r="Q20" s="379" t="s">
        <v>192</v>
      </c>
      <c r="R20" s="379"/>
      <c r="S20" s="211"/>
      <c r="T20" s="379"/>
      <c r="U20" s="321" t="s">
        <v>193</v>
      </c>
      <c r="V20" s="395"/>
      <c r="W20" s="389" t="s">
        <v>194</v>
      </c>
      <c r="X20" s="143"/>
      <c r="Y20" s="29" t="s">
        <v>206</v>
      </c>
      <c r="Z20" s="29"/>
      <c r="AA20" s="128"/>
      <c r="AB20" s="131">
        <f t="shared" ref="AB20:AB27" si="2">(COUNTA(G20:AA20)*3)</f>
        <v>24</v>
      </c>
      <c r="AC20" s="48">
        <v>24</v>
      </c>
      <c r="AD20" s="22">
        <f t="shared" si="1"/>
        <v>48</v>
      </c>
      <c r="AE20" s="132" t="s">
        <v>136</v>
      </c>
    </row>
    <row r="21" spans="1:32" ht="15.75" x14ac:dyDescent="0.25">
      <c r="A21" s="119" t="s">
        <v>174</v>
      </c>
      <c r="B21" s="22" t="s">
        <v>63</v>
      </c>
      <c r="C21" s="16" t="s">
        <v>64</v>
      </c>
      <c r="D21" s="372">
        <v>22</v>
      </c>
      <c r="E21" s="26">
        <f t="shared" si="0"/>
        <v>48</v>
      </c>
      <c r="F21" s="154"/>
      <c r="G21" s="303" t="s">
        <v>32</v>
      </c>
      <c r="H21" s="30"/>
      <c r="I21" s="379" t="s">
        <v>189</v>
      </c>
      <c r="J21" s="313"/>
      <c r="K21" s="320" t="s">
        <v>190</v>
      </c>
      <c r="L21" s="234"/>
      <c r="M21" s="379" t="s">
        <v>191</v>
      </c>
      <c r="N21" s="313"/>
      <c r="O21" s="421"/>
      <c r="P21" s="379"/>
      <c r="Q21" s="379" t="s">
        <v>192</v>
      </c>
      <c r="R21" s="379"/>
      <c r="S21" s="384"/>
      <c r="T21" s="379"/>
      <c r="U21" s="379" t="s">
        <v>193</v>
      </c>
      <c r="V21" s="29"/>
      <c r="W21" s="389" t="s">
        <v>194</v>
      </c>
      <c r="X21" s="143"/>
      <c r="Y21" s="29" t="s">
        <v>206</v>
      </c>
      <c r="Z21" s="29"/>
      <c r="AA21" s="128"/>
      <c r="AB21" s="131">
        <f t="shared" si="2"/>
        <v>24</v>
      </c>
      <c r="AC21" s="48">
        <v>24</v>
      </c>
      <c r="AD21" s="22">
        <f t="shared" si="1"/>
        <v>48</v>
      </c>
      <c r="AE21" s="132" t="s">
        <v>168</v>
      </c>
    </row>
    <row r="22" spans="1:32" ht="16.5" thickBot="1" x14ac:dyDescent="0.3">
      <c r="A22" s="121" t="s">
        <v>174</v>
      </c>
      <c r="B22" s="76" t="s">
        <v>61</v>
      </c>
      <c r="C22" s="54" t="s">
        <v>62</v>
      </c>
      <c r="D22" s="374">
        <v>22</v>
      </c>
      <c r="E22" s="53">
        <f t="shared" si="0"/>
        <v>48</v>
      </c>
      <c r="F22" s="155"/>
      <c r="G22" s="304" t="s">
        <v>32</v>
      </c>
      <c r="H22" s="100"/>
      <c r="I22" s="392" t="s">
        <v>189</v>
      </c>
      <c r="J22" s="330"/>
      <c r="K22" s="399" t="s">
        <v>190</v>
      </c>
      <c r="L22" s="30"/>
      <c r="M22" s="392" t="s">
        <v>191</v>
      </c>
      <c r="N22" s="311"/>
      <c r="O22" s="424"/>
      <c r="P22" s="392"/>
      <c r="Q22" s="392" t="s">
        <v>192</v>
      </c>
      <c r="R22" s="392"/>
      <c r="S22" s="134"/>
      <c r="T22" s="392"/>
      <c r="U22" s="396" t="s">
        <v>193</v>
      </c>
      <c r="V22" s="124"/>
      <c r="W22" s="397" t="s">
        <v>194</v>
      </c>
      <c r="X22" s="143"/>
      <c r="Y22" s="29" t="s">
        <v>206</v>
      </c>
      <c r="Z22" s="72"/>
      <c r="AA22" s="136"/>
      <c r="AB22" s="133">
        <f t="shared" si="2"/>
        <v>24</v>
      </c>
      <c r="AC22" s="49">
        <v>24</v>
      </c>
      <c r="AD22" s="45">
        <f t="shared" si="1"/>
        <v>48</v>
      </c>
      <c r="AE22" s="106" t="s">
        <v>167</v>
      </c>
    </row>
    <row r="23" spans="1:32" ht="30" x14ac:dyDescent="0.25">
      <c r="A23" s="117">
        <v>5495</v>
      </c>
      <c r="B23" s="40" t="s">
        <v>71</v>
      </c>
      <c r="C23" s="118" t="s">
        <v>72</v>
      </c>
      <c r="D23" s="371">
        <v>33</v>
      </c>
      <c r="E23" s="36">
        <f t="shared" si="0"/>
        <v>48</v>
      </c>
      <c r="F23" s="177"/>
      <c r="G23" s="302" t="s">
        <v>32</v>
      </c>
      <c r="H23" s="382"/>
      <c r="I23" s="379" t="s">
        <v>189</v>
      </c>
      <c r="J23" s="388"/>
      <c r="K23" s="398" t="s">
        <v>190</v>
      </c>
      <c r="L23" s="382"/>
      <c r="M23" s="321" t="s">
        <v>191</v>
      </c>
      <c r="N23" s="388"/>
      <c r="O23" s="425"/>
      <c r="P23" s="321"/>
      <c r="Q23" s="321" t="s">
        <v>192</v>
      </c>
      <c r="R23" s="321"/>
      <c r="S23" s="383"/>
      <c r="T23" s="321"/>
      <c r="U23" s="400" t="s">
        <v>193</v>
      </c>
      <c r="V23" s="37"/>
      <c r="W23" s="389" t="s">
        <v>194</v>
      </c>
      <c r="X23" s="142"/>
      <c r="Y23" s="37" t="s">
        <v>206</v>
      </c>
      <c r="Z23" s="37"/>
      <c r="AA23" s="68"/>
      <c r="AB23" s="331">
        <f t="shared" si="2"/>
        <v>24</v>
      </c>
      <c r="AC23" s="60">
        <v>24</v>
      </c>
      <c r="AD23" s="56">
        <f t="shared" si="1"/>
        <v>48</v>
      </c>
      <c r="AE23" s="151" t="s">
        <v>136</v>
      </c>
      <c r="AF23" s="170" t="s">
        <v>138</v>
      </c>
    </row>
    <row r="24" spans="1:32" ht="15.75" x14ac:dyDescent="0.25">
      <c r="A24" s="119">
        <v>5495</v>
      </c>
      <c r="B24" s="26" t="s">
        <v>69</v>
      </c>
      <c r="C24" s="120" t="s">
        <v>70</v>
      </c>
      <c r="D24" s="372">
        <f>D23</f>
        <v>33</v>
      </c>
      <c r="E24" s="26">
        <f t="shared" si="0"/>
        <v>48</v>
      </c>
      <c r="F24" s="178"/>
      <c r="G24" s="303" t="s">
        <v>32</v>
      </c>
      <c r="H24" s="30"/>
      <c r="I24" s="379" t="s">
        <v>189</v>
      </c>
      <c r="J24" s="313"/>
      <c r="K24" s="320" t="s">
        <v>190</v>
      </c>
      <c r="L24" s="234"/>
      <c r="M24" s="379" t="s">
        <v>191</v>
      </c>
      <c r="N24" s="313"/>
      <c r="O24" s="421"/>
      <c r="P24" s="379"/>
      <c r="Q24" s="379" t="s">
        <v>192</v>
      </c>
      <c r="R24" s="379"/>
      <c r="S24" s="384"/>
      <c r="T24" s="379"/>
      <c r="U24" s="379" t="s">
        <v>193</v>
      </c>
      <c r="V24" s="29"/>
      <c r="W24" s="389" t="s">
        <v>194</v>
      </c>
      <c r="X24" s="143"/>
      <c r="Y24" s="29" t="s">
        <v>206</v>
      </c>
      <c r="Z24" s="29"/>
      <c r="AA24" s="70"/>
      <c r="AB24" s="332">
        <f t="shared" si="2"/>
        <v>24</v>
      </c>
      <c r="AC24" s="48">
        <v>24</v>
      </c>
      <c r="AD24" s="22">
        <f t="shared" si="1"/>
        <v>48</v>
      </c>
      <c r="AE24" s="132" t="s">
        <v>167</v>
      </c>
      <c r="AF24" s="170" t="s">
        <v>138</v>
      </c>
    </row>
    <row r="25" spans="1:32" ht="30" x14ac:dyDescent="0.25">
      <c r="A25" s="119">
        <v>5495</v>
      </c>
      <c r="B25" s="22" t="s">
        <v>73</v>
      </c>
      <c r="C25" s="120" t="s">
        <v>74</v>
      </c>
      <c r="D25" s="372">
        <f t="shared" ref="D25:D28" si="3">+D24</f>
        <v>33</v>
      </c>
      <c r="E25" s="26">
        <f t="shared" si="0"/>
        <v>48</v>
      </c>
      <c r="F25" s="178"/>
      <c r="G25" s="303" t="s">
        <v>32</v>
      </c>
      <c r="H25" s="249"/>
      <c r="I25" s="379" t="s">
        <v>189</v>
      </c>
      <c r="J25" s="311"/>
      <c r="K25" s="320" t="s">
        <v>190</v>
      </c>
      <c r="L25" s="30"/>
      <c r="M25" s="379" t="s">
        <v>191</v>
      </c>
      <c r="N25" s="311"/>
      <c r="O25" s="421"/>
      <c r="P25" s="379"/>
      <c r="Q25" s="379" t="s">
        <v>192</v>
      </c>
      <c r="R25" s="379"/>
      <c r="S25" s="211"/>
      <c r="T25" s="379"/>
      <c r="U25" s="379" t="s">
        <v>193</v>
      </c>
      <c r="V25" s="145"/>
      <c r="W25" s="389" t="s">
        <v>194</v>
      </c>
      <c r="X25" s="143"/>
      <c r="Y25" s="29" t="s">
        <v>206</v>
      </c>
      <c r="Z25" s="29"/>
      <c r="AA25" s="70"/>
      <c r="AB25" s="332">
        <f t="shared" si="2"/>
        <v>24</v>
      </c>
      <c r="AC25" s="48">
        <v>24</v>
      </c>
      <c r="AD25" s="22">
        <f t="shared" si="1"/>
        <v>48</v>
      </c>
      <c r="AE25" s="132" t="s">
        <v>168</v>
      </c>
      <c r="AF25" s="170" t="s">
        <v>138</v>
      </c>
    </row>
    <row r="26" spans="1:32" ht="15.75" x14ac:dyDescent="0.25">
      <c r="A26" s="119">
        <v>5495</v>
      </c>
      <c r="B26" s="22" t="s">
        <v>77</v>
      </c>
      <c r="C26" s="120" t="s">
        <v>78</v>
      </c>
      <c r="D26" s="372">
        <f t="shared" si="3"/>
        <v>33</v>
      </c>
      <c r="E26" s="26">
        <f t="shared" si="0"/>
        <v>48</v>
      </c>
      <c r="F26" s="178"/>
      <c r="G26" s="303"/>
      <c r="H26" s="30" t="s">
        <v>32</v>
      </c>
      <c r="I26" s="30"/>
      <c r="J26" s="389" t="s">
        <v>189</v>
      </c>
      <c r="K26" s="303"/>
      <c r="L26" s="379" t="s">
        <v>190</v>
      </c>
      <c r="M26" s="300"/>
      <c r="N26" s="389" t="s">
        <v>191</v>
      </c>
      <c r="O26" s="422"/>
      <c r="P26" s="379" t="s">
        <v>192</v>
      </c>
      <c r="Q26" s="300"/>
      <c r="R26" s="389" t="s">
        <v>193</v>
      </c>
      <c r="S26" s="211"/>
      <c r="T26" s="379" t="s">
        <v>194</v>
      </c>
      <c r="U26" s="143"/>
      <c r="V26" s="29" t="s">
        <v>206</v>
      </c>
      <c r="W26" s="70"/>
      <c r="X26" s="69"/>
      <c r="Y26" s="29"/>
      <c r="Z26" s="29"/>
      <c r="AA26" s="70"/>
      <c r="AB26" s="332">
        <f t="shared" si="2"/>
        <v>24</v>
      </c>
      <c r="AC26" s="48">
        <v>24</v>
      </c>
      <c r="AD26" s="22">
        <f t="shared" si="1"/>
        <v>48</v>
      </c>
      <c r="AE26" s="132" t="s">
        <v>136</v>
      </c>
      <c r="AF26" s="170" t="s">
        <v>138</v>
      </c>
    </row>
    <row r="27" spans="1:32" ht="15.75" x14ac:dyDescent="0.25">
      <c r="A27" s="119">
        <v>5495</v>
      </c>
      <c r="B27" s="22" t="s">
        <v>75</v>
      </c>
      <c r="C27" s="120" t="s">
        <v>76</v>
      </c>
      <c r="D27" s="372">
        <f t="shared" si="3"/>
        <v>33</v>
      </c>
      <c r="E27" s="26">
        <f t="shared" si="0"/>
        <v>48</v>
      </c>
      <c r="F27" s="154"/>
      <c r="G27" s="303"/>
      <c r="H27" s="30" t="s">
        <v>32</v>
      </c>
      <c r="I27" s="30"/>
      <c r="J27" s="389" t="s">
        <v>189</v>
      </c>
      <c r="K27" s="303"/>
      <c r="L27" s="379" t="s">
        <v>190</v>
      </c>
      <c r="M27" s="300"/>
      <c r="N27" s="389" t="s">
        <v>191</v>
      </c>
      <c r="O27" s="422"/>
      <c r="P27" s="379" t="s">
        <v>192</v>
      </c>
      <c r="Q27" s="300"/>
      <c r="R27" s="389" t="s">
        <v>193</v>
      </c>
      <c r="S27" s="211"/>
      <c r="T27" s="379" t="s">
        <v>194</v>
      </c>
      <c r="U27" s="143"/>
      <c r="V27" s="29" t="s">
        <v>206</v>
      </c>
      <c r="W27" s="70"/>
      <c r="X27" s="69"/>
      <c r="Y27" s="29"/>
      <c r="Z27" s="29"/>
      <c r="AA27" s="70"/>
      <c r="AB27" s="332">
        <f t="shared" si="2"/>
        <v>24</v>
      </c>
      <c r="AC27" s="48">
        <v>24</v>
      </c>
      <c r="AD27" s="22">
        <f t="shared" si="1"/>
        <v>48</v>
      </c>
      <c r="AE27" s="243" t="s">
        <v>168</v>
      </c>
      <c r="AF27" s="170" t="s">
        <v>138</v>
      </c>
    </row>
    <row r="28" spans="1:32" ht="16.5" thickBot="1" x14ac:dyDescent="0.3">
      <c r="A28" s="121">
        <v>5495</v>
      </c>
      <c r="B28" s="76" t="s">
        <v>79</v>
      </c>
      <c r="C28" s="99" t="s">
        <v>80</v>
      </c>
      <c r="D28" s="374">
        <f t="shared" si="3"/>
        <v>33</v>
      </c>
      <c r="E28" s="44">
        <f t="shared" si="0"/>
        <v>38</v>
      </c>
      <c r="F28" s="155"/>
      <c r="G28" s="304"/>
      <c r="H28" s="100" t="s">
        <v>32</v>
      </c>
      <c r="I28" s="234"/>
      <c r="J28" s="389" t="s">
        <v>189</v>
      </c>
      <c r="K28" s="306"/>
      <c r="L28" s="391" t="s">
        <v>190</v>
      </c>
      <c r="M28" s="100"/>
      <c r="N28" s="389" t="s">
        <v>191</v>
      </c>
      <c r="O28" s="426"/>
      <c r="P28" s="392" t="s">
        <v>192</v>
      </c>
      <c r="Q28" s="301"/>
      <c r="R28" s="397" t="s">
        <v>193</v>
      </c>
      <c r="S28" s="211"/>
      <c r="T28" s="402" t="s">
        <v>194</v>
      </c>
      <c r="U28" s="124"/>
      <c r="V28" s="29" t="s">
        <v>206</v>
      </c>
      <c r="W28" s="125"/>
      <c r="X28" s="71"/>
      <c r="Y28" s="72"/>
      <c r="Z28" s="72"/>
      <c r="AA28" s="73"/>
      <c r="AB28" s="333">
        <f>(COUNTA(G28:AA28)*2)</f>
        <v>16</v>
      </c>
      <c r="AC28" s="49">
        <v>22</v>
      </c>
      <c r="AD28" s="45">
        <f t="shared" si="1"/>
        <v>38</v>
      </c>
      <c r="AE28" s="252" t="s">
        <v>171</v>
      </c>
      <c r="AF28" s="170" t="s">
        <v>138</v>
      </c>
    </row>
    <row r="29" spans="1:32" ht="15.75" x14ac:dyDescent="0.25">
      <c r="A29" s="117">
        <v>6495</v>
      </c>
      <c r="B29" s="40" t="s">
        <v>81</v>
      </c>
      <c r="C29" s="118" t="s">
        <v>82</v>
      </c>
      <c r="D29" s="371">
        <v>23</v>
      </c>
      <c r="E29" s="36">
        <f t="shared" si="0"/>
        <v>48</v>
      </c>
      <c r="F29" s="180"/>
      <c r="G29" s="305" t="s">
        <v>32</v>
      </c>
      <c r="H29" s="382"/>
      <c r="I29" s="400" t="s">
        <v>189</v>
      </c>
      <c r="J29" s="388"/>
      <c r="K29" s="401" t="s">
        <v>190</v>
      </c>
      <c r="L29" s="382"/>
      <c r="M29" s="379" t="s">
        <v>191</v>
      </c>
      <c r="N29" s="388"/>
      <c r="O29" s="427"/>
      <c r="P29" s="379"/>
      <c r="Q29" s="400" t="s">
        <v>192</v>
      </c>
      <c r="R29" s="321"/>
      <c r="S29" s="210"/>
      <c r="T29" s="400"/>
      <c r="U29" s="379" t="s">
        <v>193</v>
      </c>
      <c r="V29" s="385"/>
      <c r="W29" s="403" t="s">
        <v>194</v>
      </c>
      <c r="X29" s="142"/>
      <c r="Y29" s="37" t="s">
        <v>206</v>
      </c>
      <c r="Z29" s="37"/>
      <c r="AA29" s="68"/>
      <c r="AB29" s="334">
        <f t="shared" ref="AB29:AB36" si="4">(COUNTA(G29:AA29)*3)</f>
        <v>24</v>
      </c>
      <c r="AC29" s="47">
        <v>24</v>
      </c>
      <c r="AD29" s="40">
        <f t="shared" si="1"/>
        <v>48</v>
      </c>
      <c r="AE29" s="140" t="s">
        <v>136</v>
      </c>
      <c r="AF29" s="170" t="s">
        <v>138</v>
      </c>
    </row>
    <row r="30" spans="1:32" ht="30" x14ac:dyDescent="0.25">
      <c r="A30" s="119">
        <v>6495</v>
      </c>
      <c r="B30" s="22" t="s">
        <v>83</v>
      </c>
      <c r="C30" s="120" t="s">
        <v>84</v>
      </c>
      <c r="D30" s="372">
        <f>+D29</f>
        <v>23</v>
      </c>
      <c r="E30" s="26">
        <f t="shared" si="0"/>
        <v>48</v>
      </c>
      <c r="F30" s="178"/>
      <c r="G30" s="303" t="s">
        <v>32</v>
      </c>
      <c r="H30" s="30"/>
      <c r="I30" s="379" t="s">
        <v>189</v>
      </c>
      <c r="J30" s="313"/>
      <c r="K30" s="320" t="s">
        <v>190</v>
      </c>
      <c r="L30" s="234"/>
      <c r="M30" s="379" t="s">
        <v>191</v>
      </c>
      <c r="N30" s="313"/>
      <c r="O30" s="421"/>
      <c r="P30" s="379"/>
      <c r="Q30" s="379" t="s">
        <v>192</v>
      </c>
      <c r="R30" s="379"/>
      <c r="S30" s="384"/>
      <c r="T30" s="379"/>
      <c r="U30" s="379" t="s">
        <v>193</v>
      </c>
      <c r="V30" s="29"/>
      <c r="W30" s="389" t="s">
        <v>194</v>
      </c>
      <c r="X30" s="143"/>
      <c r="Y30" s="29" t="s">
        <v>206</v>
      </c>
      <c r="Z30" s="29"/>
      <c r="AA30" s="70"/>
      <c r="AB30" s="332">
        <f t="shared" si="4"/>
        <v>24</v>
      </c>
      <c r="AC30" s="48">
        <v>24</v>
      </c>
      <c r="AD30" s="22">
        <f t="shared" si="1"/>
        <v>48</v>
      </c>
      <c r="AE30" s="132" t="s">
        <v>167</v>
      </c>
      <c r="AF30" s="170" t="s">
        <v>138</v>
      </c>
    </row>
    <row r="31" spans="1:32" ht="30" x14ac:dyDescent="0.25">
      <c r="A31" s="119">
        <v>6495</v>
      </c>
      <c r="B31" s="26" t="s">
        <v>85</v>
      </c>
      <c r="C31" s="120" t="s">
        <v>86</v>
      </c>
      <c r="D31" s="372">
        <f>+D30</f>
        <v>23</v>
      </c>
      <c r="E31" s="26">
        <f t="shared" si="0"/>
        <v>48</v>
      </c>
      <c r="F31" s="154"/>
      <c r="G31" s="303" t="s">
        <v>32</v>
      </c>
      <c r="H31" s="249"/>
      <c r="I31" s="379" t="s">
        <v>189</v>
      </c>
      <c r="J31" s="311"/>
      <c r="K31" s="320" t="s">
        <v>190</v>
      </c>
      <c r="L31" s="30"/>
      <c r="M31" s="379" t="s">
        <v>191</v>
      </c>
      <c r="N31" s="311"/>
      <c r="O31" s="421"/>
      <c r="P31" s="379"/>
      <c r="Q31" s="379" t="s">
        <v>192</v>
      </c>
      <c r="R31" s="379"/>
      <c r="S31" s="211"/>
      <c r="T31" s="379"/>
      <c r="U31" s="379" t="s">
        <v>193</v>
      </c>
      <c r="V31" s="145"/>
      <c r="W31" s="389" t="s">
        <v>194</v>
      </c>
      <c r="X31" s="143"/>
      <c r="Y31" s="29" t="s">
        <v>206</v>
      </c>
      <c r="Z31" s="29"/>
      <c r="AA31" s="70"/>
      <c r="AB31" s="332">
        <f t="shared" si="4"/>
        <v>24</v>
      </c>
      <c r="AC31" s="48">
        <v>24</v>
      </c>
      <c r="AD31" s="22">
        <f t="shared" si="1"/>
        <v>48</v>
      </c>
      <c r="AE31" s="132" t="s">
        <v>168</v>
      </c>
      <c r="AF31" s="170" t="s">
        <v>138</v>
      </c>
    </row>
    <row r="32" spans="1:32" ht="15.75" x14ac:dyDescent="0.25">
      <c r="A32" s="119">
        <v>6495</v>
      </c>
      <c r="B32" s="22" t="s">
        <v>87</v>
      </c>
      <c r="C32" s="120" t="s">
        <v>88</v>
      </c>
      <c r="D32" s="372">
        <f>+D31</f>
        <v>23</v>
      </c>
      <c r="E32" s="26">
        <f t="shared" si="0"/>
        <v>48</v>
      </c>
      <c r="F32" s="180"/>
      <c r="G32" s="303"/>
      <c r="H32" s="30" t="s">
        <v>32</v>
      </c>
      <c r="I32" s="30"/>
      <c r="J32" s="389" t="s">
        <v>189</v>
      </c>
      <c r="K32" s="303"/>
      <c r="L32" s="379" t="s">
        <v>190</v>
      </c>
      <c r="M32" s="300"/>
      <c r="N32" s="389" t="s">
        <v>191</v>
      </c>
      <c r="O32" s="422"/>
      <c r="P32" s="379" t="s">
        <v>192</v>
      </c>
      <c r="Q32" s="300"/>
      <c r="R32" s="389" t="s">
        <v>193</v>
      </c>
      <c r="S32" s="211"/>
      <c r="T32" s="379" t="s">
        <v>194</v>
      </c>
      <c r="U32" s="143"/>
      <c r="V32" s="29" t="s">
        <v>206</v>
      </c>
      <c r="W32" s="70"/>
      <c r="X32" s="69"/>
      <c r="Y32" s="29"/>
      <c r="Z32" s="29"/>
      <c r="AA32" s="70"/>
      <c r="AB32" s="332">
        <f t="shared" si="4"/>
        <v>24</v>
      </c>
      <c r="AC32" s="48">
        <v>24</v>
      </c>
      <c r="AD32" s="22">
        <f t="shared" si="1"/>
        <v>48</v>
      </c>
      <c r="AE32" s="132" t="s">
        <v>136</v>
      </c>
      <c r="AF32" s="170" t="s">
        <v>138</v>
      </c>
    </row>
    <row r="33" spans="1:32" ht="45.75" x14ac:dyDescent="0.25">
      <c r="A33" s="119">
        <v>6495</v>
      </c>
      <c r="B33" s="22" t="s">
        <v>157</v>
      </c>
      <c r="C33" s="16" t="s">
        <v>204</v>
      </c>
      <c r="D33" s="372">
        <f>+D32</f>
        <v>23</v>
      </c>
      <c r="E33" s="26">
        <f t="shared" si="0"/>
        <v>48</v>
      </c>
      <c r="F33" s="154"/>
      <c r="G33" s="303"/>
      <c r="H33" s="30" t="s">
        <v>32</v>
      </c>
      <c r="I33" s="30"/>
      <c r="J33" s="389" t="s">
        <v>189</v>
      </c>
      <c r="K33" s="303"/>
      <c r="L33" s="379" t="s">
        <v>190</v>
      </c>
      <c r="M33" s="300"/>
      <c r="N33" s="389" t="s">
        <v>191</v>
      </c>
      <c r="O33" s="422"/>
      <c r="P33" s="379" t="s">
        <v>192</v>
      </c>
      <c r="Q33" s="300"/>
      <c r="R33" s="389" t="s">
        <v>193</v>
      </c>
      <c r="S33" s="211"/>
      <c r="T33" s="379" t="s">
        <v>194</v>
      </c>
      <c r="U33" s="143"/>
      <c r="V33" s="29" t="s">
        <v>206</v>
      </c>
      <c r="W33" s="70"/>
      <c r="X33" s="69"/>
      <c r="Y33" s="29"/>
      <c r="Z33" s="29"/>
      <c r="AA33" s="70"/>
      <c r="AB33" s="332">
        <f t="shared" si="4"/>
        <v>24</v>
      </c>
      <c r="AC33" s="48">
        <v>24</v>
      </c>
      <c r="AD33" s="22">
        <f t="shared" si="1"/>
        <v>48</v>
      </c>
      <c r="AE33" s="132" t="s">
        <v>167</v>
      </c>
      <c r="AF33" s="170" t="s">
        <v>138</v>
      </c>
    </row>
    <row r="34" spans="1:32" ht="16.5" thickBot="1" x14ac:dyDescent="0.3">
      <c r="A34" s="121">
        <v>6495</v>
      </c>
      <c r="B34" s="76" t="s">
        <v>89</v>
      </c>
      <c r="C34" s="99" t="s">
        <v>90</v>
      </c>
      <c r="D34" s="372">
        <f>+D33</f>
        <v>23</v>
      </c>
      <c r="E34" s="53">
        <f t="shared" si="0"/>
        <v>48</v>
      </c>
      <c r="F34" s="180"/>
      <c r="G34" s="306"/>
      <c r="H34" s="234" t="s">
        <v>32</v>
      </c>
      <c r="I34" s="30"/>
      <c r="J34" s="389" t="s">
        <v>189</v>
      </c>
      <c r="K34" s="304"/>
      <c r="L34" s="391" t="s">
        <v>190</v>
      </c>
      <c r="M34" s="100"/>
      <c r="N34" s="389" t="s">
        <v>191</v>
      </c>
      <c r="O34" s="422"/>
      <c r="P34" s="392" t="s">
        <v>192</v>
      </c>
      <c r="Q34" s="300"/>
      <c r="R34" s="404" t="s">
        <v>193</v>
      </c>
      <c r="S34" s="211"/>
      <c r="T34" s="391" t="s">
        <v>194</v>
      </c>
      <c r="U34" s="124"/>
      <c r="V34" s="29" t="s">
        <v>206</v>
      </c>
      <c r="W34" s="73"/>
      <c r="X34" s="71"/>
      <c r="Y34" s="72"/>
      <c r="Z34" s="72"/>
      <c r="AA34" s="73"/>
      <c r="AB34" s="333">
        <f t="shared" si="4"/>
        <v>24</v>
      </c>
      <c r="AC34" s="49">
        <v>24</v>
      </c>
      <c r="AD34" s="45">
        <f t="shared" si="1"/>
        <v>48</v>
      </c>
      <c r="AE34" s="106" t="s">
        <v>168</v>
      </c>
      <c r="AF34" s="170" t="s">
        <v>138</v>
      </c>
    </row>
    <row r="35" spans="1:32" ht="30" x14ac:dyDescent="0.25">
      <c r="A35" s="117">
        <v>7495</v>
      </c>
      <c r="B35" s="40" t="s">
        <v>91</v>
      </c>
      <c r="C35" s="118" t="s">
        <v>92</v>
      </c>
      <c r="D35" s="371">
        <v>31</v>
      </c>
      <c r="E35" s="36">
        <f t="shared" si="0"/>
        <v>48</v>
      </c>
      <c r="F35" s="177"/>
      <c r="G35" s="305" t="s">
        <v>32</v>
      </c>
      <c r="H35" s="382"/>
      <c r="I35" s="400" t="s">
        <v>189</v>
      </c>
      <c r="J35" s="388"/>
      <c r="K35" s="398" t="s">
        <v>190</v>
      </c>
      <c r="L35" s="382"/>
      <c r="M35" s="379" t="s">
        <v>191</v>
      </c>
      <c r="N35" s="388"/>
      <c r="O35" s="427"/>
      <c r="P35" s="379"/>
      <c r="Q35" s="400" t="s">
        <v>192</v>
      </c>
      <c r="R35" s="405"/>
      <c r="S35" s="210"/>
      <c r="T35" s="400"/>
      <c r="U35" s="379" t="s">
        <v>193</v>
      </c>
      <c r="V35" s="385"/>
      <c r="W35" s="405" t="s">
        <v>194</v>
      </c>
      <c r="X35" s="142"/>
      <c r="Y35" s="37" t="s">
        <v>206</v>
      </c>
      <c r="Z35" s="37"/>
      <c r="AA35" s="68"/>
      <c r="AB35" s="335">
        <f t="shared" si="4"/>
        <v>24</v>
      </c>
      <c r="AC35" s="40">
        <v>24</v>
      </c>
      <c r="AD35" s="40">
        <f t="shared" si="1"/>
        <v>48</v>
      </c>
      <c r="AE35" s="41" t="s">
        <v>136</v>
      </c>
      <c r="AF35" s="170" t="s">
        <v>138</v>
      </c>
    </row>
    <row r="36" spans="1:32" ht="30" x14ac:dyDescent="0.25">
      <c r="A36" s="119">
        <v>7495</v>
      </c>
      <c r="B36" s="22" t="s">
        <v>93</v>
      </c>
      <c r="C36" s="120" t="s">
        <v>94</v>
      </c>
      <c r="D36" s="372">
        <f>+D35</f>
        <v>31</v>
      </c>
      <c r="E36" s="26">
        <f t="shared" si="0"/>
        <v>48</v>
      </c>
      <c r="F36" s="178"/>
      <c r="G36" s="303" t="s">
        <v>32</v>
      </c>
      <c r="H36" s="30"/>
      <c r="I36" s="379" t="s">
        <v>189</v>
      </c>
      <c r="J36" s="313"/>
      <c r="K36" s="320" t="s">
        <v>190</v>
      </c>
      <c r="L36" s="234"/>
      <c r="M36" s="379" t="s">
        <v>191</v>
      </c>
      <c r="N36" s="313"/>
      <c r="O36" s="421"/>
      <c r="P36" s="379"/>
      <c r="Q36" s="379" t="s">
        <v>192</v>
      </c>
      <c r="R36" s="379"/>
      <c r="S36" s="384"/>
      <c r="T36" s="379"/>
      <c r="U36" s="379" t="s">
        <v>193</v>
      </c>
      <c r="V36" s="29"/>
      <c r="W36" s="389" t="s">
        <v>194</v>
      </c>
      <c r="X36" s="143"/>
      <c r="Y36" s="29" t="s">
        <v>206</v>
      </c>
      <c r="Z36" s="29"/>
      <c r="AA36" s="70"/>
      <c r="AB36" s="336">
        <f t="shared" si="4"/>
        <v>24</v>
      </c>
      <c r="AC36" s="22">
        <v>24</v>
      </c>
      <c r="AD36" s="22">
        <f t="shared" si="1"/>
        <v>48</v>
      </c>
      <c r="AE36" s="42" t="s">
        <v>167</v>
      </c>
      <c r="AF36" s="170" t="s">
        <v>138</v>
      </c>
    </row>
    <row r="37" spans="1:32" ht="15.75" x14ac:dyDescent="0.25">
      <c r="A37" s="119">
        <v>7495</v>
      </c>
      <c r="B37" s="26" t="s">
        <v>100</v>
      </c>
      <c r="C37" s="120" t="s">
        <v>101</v>
      </c>
      <c r="D37" s="372">
        <f>+D36</f>
        <v>31</v>
      </c>
      <c r="E37" s="26">
        <f t="shared" si="0"/>
        <v>38</v>
      </c>
      <c r="F37" s="154"/>
      <c r="G37" s="303" t="s">
        <v>32</v>
      </c>
      <c r="H37" s="249"/>
      <c r="I37" s="379" t="s">
        <v>189</v>
      </c>
      <c r="J37" s="311"/>
      <c r="K37" s="320" t="s">
        <v>190</v>
      </c>
      <c r="L37" s="30"/>
      <c r="M37" s="379" t="s">
        <v>191</v>
      </c>
      <c r="N37" s="311"/>
      <c r="O37" s="421"/>
      <c r="P37" s="379"/>
      <c r="Q37" s="379" t="s">
        <v>192</v>
      </c>
      <c r="R37" s="379"/>
      <c r="S37" s="211"/>
      <c r="T37" s="379"/>
      <c r="U37" s="379" t="s">
        <v>193</v>
      </c>
      <c r="V37" s="145"/>
      <c r="W37" s="389" t="s">
        <v>194</v>
      </c>
      <c r="X37" s="143"/>
      <c r="Y37" s="29" t="s">
        <v>206</v>
      </c>
      <c r="Z37" s="29"/>
      <c r="AA37" s="70"/>
      <c r="AB37" s="336">
        <f>(COUNTA(G37:AA37)*2)</f>
        <v>16</v>
      </c>
      <c r="AC37" s="22">
        <v>22</v>
      </c>
      <c r="AD37" s="22">
        <f t="shared" si="1"/>
        <v>38</v>
      </c>
      <c r="AE37" s="42" t="s">
        <v>169</v>
      </c>
      <c r="AF37" s="170" t="s">
        <v>138</v>
      </c>
    </row>
    <row r="38" spans="1:32" ht="15.75" x14ac:dyDescent="0.25">
      <c r="A38" s="119">
        <v>7495</v>
      </c>
      <c r="B38" s="22" t="s">
        <v>97</v>
      </c>
      <c r="C38" s="120" t="s">
        <v>98</v>
      </c>
      <c r="D38" s="372">
        <f>+D37</f>
        <v>31</v>
      </c>
      <c r="E38" s="26">
        <f t="shared" si="0"/>
        <v>48</v>
      </c>
      <c r="F38" s="180"/>
      <c r="G38" s="303"/>
      <c r="H38" s="30" t="s">
        <v>32</v>
      </c>
      <c r="I38" s="30"/>
      <c r="J38" s="389" t="s">
        <v>189</v>
      </c>
      <c r="K38" s="303"/>
      <c r="L38" s="379" t="s">
        <v>190</v>
      </c>
      <c r="M38" s="300"/>
      <c r="N38" s="389" t="s">
        <v>191</v>
      </c>
      <c r="O38" s="422"/>
      <c r="P38" s="379" t="s">
        <v>192</v>
      </c>
      <c r="Q38" s="300"/>
      <c r="R38" s="389" t="s">
        <v>193</v>
      </c>
      <c r="S38" s="211"/>
      <c r="T38" s="379" t="s">
        <v>194</v>
      </c>
      <c r="U38" s="143"/>
      <c r="V38" s="29" t="s">
        <v>206</v>
      </c>
      <c r="W38" s="70"/>
      <c r="X38" s="69"/>
      <c r="Y38" s="29"/>
      <c r="Z38" s="29"/>
      <c r="AA38" s="70"/>
      <c r="AB38" s="336">
        <f t="shared" ref="AB38:AB45" si="5">(COUNTA(G38:AA38)*3)</f>
        <v>24</v>
      </c>
      <c r="AC38" s="22">
        <v>24</v>
      </c>
      <c r="AD38" s="22">
        <f t="shared" si="1"/>
        <v>48</v>
      </c>
      <c r="AE38" s="42" t="s">
        <v>136</v>
      </c>
      <c r="AF38" s="170" t="s">
        <v>138</v>
      </c>
    </row>
    <row r="39" spans="1:32" ht="15.75" x14ac:dyDescent="0.25">
      <c r="A39" s="119">
        <v>7495</v>
      </c>
      <c r="B39" s="22" t="s">
        <v>95</v>
      </c>
      <c r="C39" s="120" t="s">
        <v>96</v>
      </c>
      <c r="D39" s="372">
        <f>+D38</f>
        <v>31</v>
      </c>
      <c r="E39" s="26">
        <f t="shared" si="0"/>
        <v>48</v>
      </c>
      <c r="F39" s="178"/>
      <c r="G39" s="303"/>
      <c r="H39" s="30" t="s">
        <v>32</v>
      </c>
      <c r="I39" s="30"/>
      <c r="J39" s="389" t="s">
        <v>189</v>
      </c>
      <c r="K39" s="303"/>
      <c r="L39" s="379" t="s">
        <v>190</v>
      </c>
      <c r="M39" s="300"/>
      <c r="N39" s="389" t="s">
        <v>191</v>
      </c>
      <c r="O39" s="422"/>
      <c r="P39" s="379" t="s">
        <v>192</v>
      </c>
      <c r="Q39" s="300"/>
      <c r="R39" s="389" t="s">
        <v>193</v>
      </c>
      <c r="S39" s="211"/>
      <c r="T39" s="379" t="s">
        <v>194</v>
      </c>
      <c r="U39" s="143"/>
      <c r="V39" s="29" t="s">
        <v>206</v>
      </c>
      <c r="W39" s="70"/>
      <c r="X39" s="69"/>
      <c r="Y39" s="29"/>
      <c r="Z39" s="29"/>
      <c r="AA39" s="70"/>
      <c r="AB39" s="336">
        <f t="shared" si="5"/>
        <v>24</v>
      </c>
      <c r="AC39" s="22">
        <v>24</v>
      </c>
      <c r="AD39" s="22">
        <f t="shared" si="1"/>
        <v>48</v>
      </c>
      <c r="AE39" s="42" t="s">
        <v>167</v>
      </c>
      <c r="AF39" s="170" t="s">
        <v>138</v>
      </c>
    </row>
    <row r="40" spans="1:32" ht="46.5" thickBot="1" x14ac:dyDescent="0.3">
      <c r="A40" s="121">
        <v>7495</v>
      </c>
      <c r="B40" s="76" t="s">
        <v>99</v>
      </c>
      <c r="C40" s="99" t="s">
        <v>142</v>
      </c>
      <c r="D40" s="375">
        <f>+D39</f>
        <v>31</v>
      </c>
      <c r="E40" s="53">
        <f t="shared" si="0"/>
        <v>48</v>
      </c>
      <c r="F40" s="178"/>
      <c r="G40" s="306"/>
      <c r="H40" s="234" t="s">
        <v>32</v>
      </c>
      <c r="I40" s="30"/>
      <c r="J40" s="389" t="s">
        <v>189</v>
      </c>
      <c r="K40" s="306"/>
      <c r="L40" s="391" t="s">
        <v>190</v>
      </c>
      <c r="M40" s="100"/>
      <c r="N40" s="389" t="s">
        <v>191</v>
      </c>
      <c r="O40" s="422"/>
      <c r="P40" s="392" t="s">
        <v>192</v>
      </c>
      <c r="Q40" s="300"/>
      <c r="R40" s="389" t="s">
        <v>193</v>
      </c>
      <c r="S40" s="211"/>
      <c r="T40" s="391" t="s">
        <v>194</v>
      </c>
      <c r="U40" s="124"/>
      <c r="V40" s="29" t="s">
        <v>206</v>
      </c>
      <c r="W40" s="73"/>
      <c r="X40" s="71"/>
      <c r="Y40" s="72"/>
      <c r="Z40" s="72"/>
      <c r="AA40" s="73"/>
      <c r="AB40" s="337">
        <f t="shared" si="5"/>
        <v>24</v>
      </c>
      <c r="AC40" s="45">
        <v>24</v>
      </c>
      <c r="AD40" s="45">
        <f t="shared" si="1"/>
        <v>48</v>
      </c>
      <c r="AE40" s="46" t="s">
        <v>168</v>
      </c>
      <c r="AF40" s="170" t="s">
        <v>138</v>
      </c>
    </row>
    <row r="41" spans="1:32" ht="15.75" x14ac:dyDescent="0.25">
      <c r="A41" s="117">
        <v>8495</v>
      </c>
      <c r="B41" s="40" t="s">
        <v>102</v>
      </c>
      <c r="C41" s="118" t="s">
        <v>103</v>
      </c>
      <c r="D41" s="371">
        <v>31</v>
      </c>
      <c r="E41" s="36">
        <f>+AD41</f>
        <v>48</v>
      </c>
      <c r="F41" s="153"/>
      <c r="G41" s="307" t="s">
        <v>32</v>
      </c>
      <c r="H41" s="382"/>
      <c r="I41" s="400" t="s">
        <v>189</v>
      </c>
      <c r="J41" s="388"/>
      <c r="K41" s="401" t="s">
        <v>190</v>
      </c>
      <c r="L41" s="382"/>
      <c r="M41" s="379" t="s">
        <v>191</v>
      </c>
      <c r="N41" s="388"/>
      <c r="O41" s="427"/>
      <c r="P41" s="379"/>
      <c r="Q41" s="400" t="s">
        <v>192</v>
      </c>
      <c r="R41" s="405"/>
      <c r="S41" s="210"/>
      <c r="T41" s="400"/>
      <c r="U41" s="379" t="s">
        <v>193</v>
      </c>
      <c r="V41" s="385"/>
      <c r="W41" s="405" t="s">
        <v>194</v>
      </c>
      <c r="X41" s="142"/>
      <c r="Y41" s="37" t="s">
        <v>206</v>
      </c>
      <c r="Z41" s="37"/>
      <c r="AA41" s="68"/>
      <c r="AB41" s="334">
        <f t="shared" si="5"/>
        <v>24</v>
      </c>
      <c r="AC41" s="47">
        <v>24</v>
      </c>
      <c r="AD41" s="40">
        <f>SUM(AB41+AC41)</f>
        <v>48</v>
      </c>
      <c r="AE41" s="140" t="s">
        <v>136</v>
      </c>
      <c r="AF41" s="170" t="s">
        <v>139</v>
      </c>
    </row>
    <row r="42" spans="1:32" ht="15.75" x14ac:dyDescent="0.25">
      <c r="A42" s="119">
        <v>8495</v>
      </c>
      <c r="B42" s="26" t="s">
        <v>111</v>
      </c>
      <c r="C42" s="120" t="s">
        <v>112</v>
      </c>
      <c r="D42" s="372">
        <f>+D41</f>
        <v>31</v>
      </c>
      <c r="E42" s="26">
        <f t="shared" si="0"/>
        <v>48</v>
      </c>
      <c r="F42" s="154"/>
      <c r="G42" s="300" t="s">
        <v>32</v>
      </c>
      <c r="H42" s="30"/>
      <c r="I42" s="379" t="s">
        <v>189</v>
      </c>
      <c r="J42" s="313"/>
      <c r="K42" s="320" t="s">
        <v>190</v>
      </c>
      <c r="L42" s="234"/>
      <c r="M42" s="379" t="s">
        <v>191</v>
      </c>
      <c r="N42" s="313"/>
      <c r="O42" s="421"/>
      <c r="P42" s="379"/>
      <c r="Q42" s="379" t="s">
        <v>192</v>
      </c>
      <c r="R42" s="379"/>
      <c r="S42" s="384"/>
      <c r="T42" s="379"/>
      <c r="U42" s="379" t="s">
        <v>193</v>
      </c>
      <c r="V42" s="29"/>
      <c r="W42" s="389" t="s">
        <v>194</v>
      </c>
      <c r="X42" s="143"/>
      <c r="Y42" s="29" t="s">
        <v>206</v>
      </c>
      <c r="Z42" s="29"/>
      <c r="AA42" s="70"/>
      <c r="AB42" s="332">
        <f t="shared" si="5"/>
        <v>24</v>
      </c>
      <c r="AC42" s="48">
        <v>24</v>
      </c>
      <c r="AD42" s="22">
        <f t="shared" si="1"/>
        <v>48</v>
      </c>
      <c r="AE42" s="132" t="s">
        <v>167</v>
      </c>
      <c r="AF42" s="170" t="s">
        <v>138</v>
      </c>
    </row>
    <row r="43" spans="1:32" ht="45.75" x14ac:dyDescent="0.25">
      <c r="A43" s="119">
        <v>8495</v>
      </c>
      <c r="B43" s="26" t="s">
        <v>104</v>
      </c>
      <c r="C43" s="120" t="s">
        <v>141</v>
      </c>
      <c r="D43" s="372">
        <f t="shared" ref="D43:D46" si="6">+D42</f>
        <v>31</v>
      </c>
      <c r="E43" s="26">
        <f t="shared" si="0"/>
        <v>48</v>
      </c>
      <c r="F43" s="154"/>
      <c r="G43" s="300" t="s">
        <v>32</v>
      </c>
      <c r="H43" s="249"/>
      <c r="I43" s="379" t="s">
        <v>189</v>
      </c>
      <c r="J43" s="311"/>
      <c r="K43" s="320" t="s">
        <v>190</v>
      </c>
      <c r="L43" s="30"/>
      <c r="M43" s="379" t="s">
        <v>191</v>
      </c>
      <c r="N43" s="311"/>
      <c r="O43" s="421"/>
      <c r="P43" s="379"/>
      <c r="Q43" s="379" t="s">
        <v>192</v>
      </c>
      <c r="R43" s="379"/>
      <c r="S43" s="211"/>
      <c r="T43" s="379"/>
      <c r="U43" s="379" t="s">
        <v>193</v>
      </c>
      <c r="V43" s="145"/>
      <c r="W43" s="389" t="s">
        <v>194</v>
      </c>
      <c r="X43" s="143"/>
      <c r="Y43" s="29" t="s">
        <v>206</v>
      </c>
      <c r="Z43" s="29"/>
      <c r="AA43" s="70"/>
      <c r="AB43" s="332">
        <f t="shared" si="5"/>
        <v>24</v>
      </c>
      <c r="AC43" s="48">
        <v>24</v>
      </c>
      <c r="AD43" s="22">
        <f t="shared" si="1"/>
        <v>48</v>
      </c>
      <c r="AE43" s="132" t="s">
        <v>168</v>
      </c>
      <c r="AF43" s="170" t="s">
        <v>138</v>
      </c>
    </row>
    <row r="44" spans="1:32" ht="15.75" x14ac:dyDescent="0.25">
      <c r="A44" s="119">
        <v>8495</v>
      </c>
      <c r="B44" s="22" t="s">
        <v>105</v>
      </c>
      <c r="C44" s="120" t="s">
        <v>106</v>
      </c>
      <c r="D44" s="372">
        <f>+D43</f>
        <v>31</v>
      </c>
      <c r="E44" s="26">
        <f t="shared" si="0"/>
        <v>48</v>
      </c>
      <c r="F44" s="154"/>
      <c r="G44" s="300"/>
      <c r="H44" s="30" t="s">
        <v>32</v>
      </c>
      <c r="I44" s="30"/>
      <c r="J44" s="389" t="s">
        <v>189</v>
      </c>
      <c r="K44" s="303"/>
      <c r="L44" s="379" t="s">
        <v>190</v>
      </c>
      <c r="M44" s="300"/>
      <c r="N44" s="389" t="s">
        <v>191</v>
      </c>
      <c r="O44" s="422"/>
      <c r="P44" s="379" t="s">
        <v>192</v>
      </c>
      <c r="Q44" s="300"/>
      <c r="R44" s="389" t="s">
        <v>193</v>
      </c>
      <c r="S44" s="211"/>
      <c r="T44" s="379" t="s">
        <v>194</v>
      </c>
      <c r="U44" s="143"/>
      <c r="V44" s="29" t="s">
        <v>206</v>
      </c>
      <c r="W44" s="70"/>
      <c r="X44" s="69"/>
      <c r="Y44" s="29"/>
      <c r="Z44" s="29"/>
      <c r="AA44" s="70"/>
      <c r="AB44" s="332">
        <f t="shared" si="5"/>
        <v>24</v>
      </c>
      <c r="AC44" s="48">
        <v>24</v>
      </c>
      <c r="AD44" s="22">
        <f t="shared" si="1"/>
        <v>48</v>
      </c>
      <c r="AE44" s="132" t="s">
        <v>136</v>
      </c>
      <c r="AF44" s="170" t="s">
        <v>144</v>
      </c>
    </row>
    <row r="45" spans="1:32" ht="30" x14ac:dyDescent="0.25">
      <c r="A45" s="119">
        <v>8495</v>
      </c>
      <c r="B45" s="22" t="s">
        <v>109</v>
      </c>
      <c r="C45" s="120" t="s">
        <v>110</v>
      </c>
      <c r="D45" s="372">
        <f t="shared" si="6"/>
        <v>31</v>
      </c>
      <c r="E45" s="26">
        <f t="shared" si="0"/>
        <v>48</v>
      </c>
      <c r="F45" s="154"/>
      <c r="G45" s="300"/>
      <c r="H45" s="30" t="s">
        <v>32</v>
      </c>
      <c r="I45" s="30"/>
      <c r="J45" s="389" t="s">
        <v>189</v>
      </c>
      <c r="K45" s="303"/>
      <c r="L45" s="379" t="s">
        <v>190</v>
      </c>
      <c r="M45" s="300"/>
      <c r="N45" s="389" t="s">
        <v>191</v>
      </c>
      <c r="O45" s="422"/>
      <c r="P45" s="379" t="s">
        <v>192</v>
      </c>
      <c r="Q45" s="300"/>
      <c r="R45" s="389" t="s">
        <v>193</v>
      </c>
      <c r="S45" s="211"/>
      <c r="T45" s="379" t="s">
        <v>194</v>
      </c>
      <c r="U45" s="143"/>
      <c r="V45" s="29" t="s">
        <v>206</v>
      </c>
      <c r="W45" s="70"/>
      <c r="X45" s="69"/>
      <c r="Y45" s="29"/>
      <c r="Z45" s="29"/>
      <c r="AA45" s="70"/>
      <c r="AB45" s="332">
        <f t="shared" si="5"/>
        <v>24</v>
      </c>
      <c r="AC45" s="48">
        <v>24</v>
      </c>
      <c r="AD45" s="22">
        <f t="shared" si="1"/>
        <v>48</v>
      </c>
      <c r="AE45" s="132" t="s">
        <v>167</v>
      </c>
      <c r="AF45" s="170" t="s">
        <v>138</v>
      </c>
    </row>
    <row r="46" spans="1:32" ht="30.75" thickBot="1" x14ac:dyDescent="0.3">
      <c r="A46" s="121">
        <v>8495</v>
      </c>
      <c r="B46" s="76" t="s">
        <v>107</v>
      </c>
      <c r="C46" s="99" t="s">
        <v>108</v>
      </c>
      <c r="D46" s="374">
        <f t="shared" si="6"/>
        <v>31</v>
      </c>
      <c r="E46" s="44">
        <f t="shared" si="0"/>
        <v>38</v>
      </c>
      <c r="F46" s="155"/>
      <c r="G46" s="308"/>
      <c r="H46" s="434" t="s">
        <v>32</v>
      </c>
      <c r="I46" s="30"/>
      <c r="J46" s="389" t="s">
        <v>189</v>
      </c>
      <c r="K46" s="306"/>
      <c r="L46" s="391" t="s">
        <v>190</v>
      </c>
      <c r="M46" s="100"/>
      <c r="N46" s="389" t="s">
        <v>191</v>
      </c>
      <c r="O46" s="422"/>
      <c r="P46" s="392" t="s">
        <v>192</v>
      </c>
      <c r="Q46" s="300"/>
      <c r="R46" s="389" t="s">
        <v>193</v>
      </c>
      <c r="S46" s="211"/>
      <c r="T46" s="391" t="s">
        <v>194</v>
      </c>
      <c r="U46" s="124"/>
      <c r="V46" s="29" t="s">
        <v>206</v>
      </c>
      <c r="W46" s="73"/>
      <c r="X46" s="71"/>
      <c r="Y46" s="72"/>
      <c r="Z46" s="72"/>
      <c r="AA46" s="73"/>
      <c r="AB46" s="333">
        <f>(COUNTA(H46:AA46)*2)</f>
        <v>16</v>
      </c>
      <c r="AC46" s="49">
        <v>22</v>
      </c>
      <c r="AD46" s="45">
        <f t="shared" si="1"/>
        <v>38</v>
      </c>
      <c r="AE46" s="106" t="s">
        <v>169</v>
      </c>
      <c r="AF46" s="170" t="s">
        <v>144</v>
      </c>
    </row>
    <row r="47" spans="1:32" ht="30" x14ac:dyDescent="0.25">
      <c r="A47" s="117">
        <v>9495</v>
      </c>
      <c r="B47" s="40" t="s">
        <v>119</v>
      </c>
      <c r="C47" s="35" t="s">
        <v>120</v>
      </c>
      <c r="D47" s="373">
        <v>31</v>
      </c>
      <c r="E47" s="59">
        <f t="shared" si="0"/>
        <v>48</v>
      </c>
      <c r="F47" s="180"/>
      <c r="G47" s="309" t="s">
        <v>32</v>
      </c>
      <c r="H47" s="382"/>
      <c r="I47" s="400" t="s">
        <v>189</v>
      </c>
      <c r="J47" s="388"/>
      <c r="K47" s="401" t="s">
        <v>190</v>
      </c>
      <c r="L47" s="382"/>
      <c r="M47" s="379" t="s">
        <v>191</v>
      </c>
      <c r="N47" s="388"/>
      <c r="O47" s="427"/>
      <c r="P47" s="379"/>
      <c r="Q47" s="400" t="s">
        <v>192</v>
      </c>
      <c r="R47" s="405"/>
      <c r="S47" s="210"/>
      <c r="T47" s="400"/>
      <c r="U47" s="379" t="s">
        <v>193</v>
      </c>
      <c r="V47" s="385"/>
      <c r="W47" s="405" t="s">
        <v>194</v>
      </c>
      <c r="X47" s="142"/>
      <c r="Y47" s="37" t="s">
        <v>206</v>
      </c>
      <c r="Z47" s="37"/>
      <c r="AA47" s="68"/>
      <c r="AB47" s="334">
        <f t="shared" ref="AB47:AB53" si="7">(COUNTA(G47:AA47)*3)</f>
        <v>24</v>
      </c>
      <c r="AC47" s="47">
        <v>24</v>
      </c>
      <c r="AD47" s="40">
        <f t="shared" si="1"/>
        <v>48</v>
      </c>
      <c r="AE47" s="140" t="s">
        <v>167</v>
      </c>
      <c r="AF47" s="170" t="s">
        <v>139</v>
      </c>
    </row>
    <row r="48" spans="1:32" ht="15.75" x14ac:dyDescent="0.25">
      <c r="A48" s="119">
        <v>9495</v>
      </c>
      <c r="B48" s="22" t="s">
        <v>117</v>
      </c>
      <c r="C48" s="16" t="s">
        <v>118</v>
      </c>
      <c r="D48" s="372">
        <f t="shared" ref="D48:D53" si="8">+D47</f>
        <v>31</v>
      </c>
      <c r="E48" s="26">
        <f t="shared" si="0"/>
        <v>48</v>
      </c>
      <c r="F48" s="178"/>
      <c r="G48" s="303" t="s">
        <v>32</v>
      </c>
      <c r="H48" s="30"/>
      <c r="I48" s="379" t="s">
        <v>189</v>
      </c>
      <c r="J48" s="313"/>
      <c r="K48" s="320" t="s">
        <v>190</v>
      </c>
      <c r="L48" s="234"/>
      <c r="M48" s="379" t="s">
        <v>191</v>
      </c>
      <c r="N48" s="313"/>
      <c r="O48" s="421"/>
      <c r="P48" s="379"/>
      <c r="Q48" s="379" t="s">
        <v>192</v>
      </c>
      <c r="R48" s="379"/>
      <c r="S48" s="384"/>
      <c r="T48" s="379"/>
      <c r="U48" s="379" t="s">
        <v>193</v>
      </c>
      <c r="V48" s="29"/>
      <c r="W48" s="389" t="s">
        <v>194</v>
      </c>
      <c r="X48" s="143"/>
      <c r="Y48" s="29" t="s">
        <v>206</v>
      </c>
      <c r="Z48" s="29"/>
      <c r="AA48" s="70"/>
      <c r="AB48" s="332">
        <f t="shared" si="7"/>
        <v>24</v>
      </c>
      <c r="AC48" s="48">
        <v>24</v>
      </c>
      <c r="AD48" s="22">
        <f t="shared" si="1"/>
        <v>48</v>
      </c>
      <c r="AE48" s="132" t="s">
        <v>136</v>
      </c>
      <c r="AF48" s="170" t="s">
        <v>138</v>
      </c>
    </row>
    <row r="49" spans="1:32" ht="45.75" x14ac:dyDescent="0.25">
      <c r="A49" s="119">
        <v>9495</v>
      </c>
      <c r="B49" s="79" t="s">
        <v>123</v>
      </c>
      <c r="C49" s="16" t="s">
        <v>130</v>
      </c>
      <c r="D49" s="372">
        <f>D48</f>
        <v>31</v>
      </c>
      <c r="E49" s="26">
        <f t="shared" si="0"/>
        <v>48</v>
      </c>
      <c r="F49" s="178"/>
      <c r="G49" s="303"/>
      <c r="H49" s="30" t="s">
        <v>32</v>
      </c>
      <c r="I49" s="30"/>
      <c r="J49" s="312" t="s">
        <v>189</v>
      </c>
      <c r="K49" s="303"/>
      <c r="L49" s="30" t="s">
        <v>190</v>
      </c>
      <c r="M49" s="30"/>
      <c r="N49" s="311" t="s">
        <v>191</v>
      </c>
      <c r="O49" s="211"/>
      <c r="P49" s="30" t="s">
        <v>192</v>
      </c>
      <c r="Q49" s="30"/>
      <c r="R49" s="311" t="s">
        <v>193</v>
      </c>
      <c r="S49" s="211"/>
      <c r="T49" s="29" t="s">
        <v>194</v>
      </c>
      <c r="U49" s="29"/>
      <c r="V49" s="29" t="s">
        <v>206</v>
      </c>
      <c r="W49" s="70"/>
      <c r="X49" s="69"/>
      <c r="Y49" s="29"/>
      <c r="Z49" s="29"/>
      <c r="AA49" s="70"/>
      <c r="AB49" s="332">
        <f t="shared" si="7"/>
        <v>24</v>
      </c>
      <c r="AC49" s="48">
        <v>24</v>
      </c>
      <c r="AD49" s="22">
        <f t="shared" si="1"/>
        <v>48</v>
      </c>
      <c r="AE49" s="132" t="s">
        <v>167</v>
      </c>
      <c r="AF49" s="170" t="s">
        <v>138</v>
      </c>
    </row>
    <row r="50" spans="1:32" ht="30.75" x14ac:dyDescent="0.25">
      <c r="A50" s="119">
        <v>9495</v>
      </c>
      <c r="B50" s="376" t="s">
        <v>186</v>
      </c>
      <c r="C50" s="377" t="s">
        <v>187</v>
      </c>
      <c r="D50" s="372">
        <v>31</v>
      </c>
      <c r="E50" s="26">
        <f t="shared" si="0"/>
        <v>48</v>
      </c>
      <c r="F50" s="178"/>
      <c r="G50" s="303"/>
      <c r="H50" s="30" t="s">
        <v>32</v>
      </c>
      <c r="I50" s="30"/>
      <c r="J50" s="312" t="s">
        <v>189</v>
      </c>
      <c r="K50" s="303"/>
      <c r="L50" s="30" t="s">
        <v>190</v>
      </c>
      <c r="M50" s="30"/>
      <c r="N50" s="311" t="s">
        <v>191</v>
      </c>
      <c r="O50" s="211"/>
      <c r="P50" s="30" t="s">
        <v>192</v>
      </c>
      <c r="Q50" s="30"/>
      <c r="R50" s="311" t="s">
        <v>193</v>
      </c>
      <c r="S50" s="211"/>
      <c r="T50" s="29" t="s">
        <v>194</v>
      </c>
      <c r="U50" s="29"/>
      <c r="V50" s="29" t="s">
        <v>206</v>
      </c>
      <c r="W50" s="70"/>
      <c r="X50" s="69"/>
      <c r="Y50" s="29"/>
      <c r="Z50" s="29"/>
      <c r="AA50" s="70"/>
      <c r="AB50" s="332">
        <f t="shared" si="7"/>
        <v>24</v>
      </c>
      <c r="AC50" s="48">
        <v>24</v>
      </c>
      <c r="AD50" s="22">
        <f t="shared" si="1"/>
        <v>48</v>
      </c>
      <c r="AE50" s="132" t="s">
        <v>167</v>
      </c>
    </row>
    <row r="51" spans="1:32" ht="15.75" x14ac:dyDescent="0.25">
      <c r="A51" s="119">
        <v>9495</v>
      </c>
      <c r="B51" s="26" t="s">
        <v>115</v>
      </c>
      <c r="C51" s="16" t="s">
        <v>116</v>
      </c>
      <c r="D51" s="372">
        <f>+D49</f>
        <v>31</v>
      </c>
      <c r="E51" s="26">
        <f t="shared" si="0"/>
        <v>48</v>
      </c>
      <c r="F51" s="154"/>
      <c r="G51" s="303" t="s">
        <v>32</v>
      </c>
      <c r="H51" s="430"/>
      <c r="I51" s="30"/>
      <c r="J51" s="276"/>
      <c r="K51" s="431"/>
      <c r="L51" s="30"/>
      <c r="M51" s="430"/>
      <c r="N51" s="311"/>
      <c r="O51" s="428"/>
      <c r="P51" s="30"/>
      <c r="Q51" s="430" t="s">
        <v>203</v>
      </c>
      <c r="R51" s="432"/>
      <c r="S51" s="431"/>
      <c r="T51" s="30"/>
      <c r="U51" s="30"/>
      <c r="V51" s="30"/>
      <c r="W51" s="311" t="s">
        <v>206</v>
      </c>
      <c r="X51" s="303"/>
      <c r="Y51" s="30"/>
      <c r="Z51" s="30"/>
      <c r="AA51" s="311"/>
      <c r="AB51" s="332">
        <v>24</v>
      </c>
      <c r="AC51" s="48">
        <v>24</v>
      </c>
      <c r="AD51" s="22">
        <f t="shared" si="1"/>
        <v>48</v>
      </c>
      <c r="AE51" s="132" t="s">
        <v>168</v>
      </c>
      <c r="AF51" s="170" t="s">
        <v>139</v>
      </c>
    </row>
    <row r="52" spans="1:32" ht="15.75" x14ac:dyDescent="0.25">
      <c r="A52" s="119">
        <v>9495</v>
      </c>
      <c r="B52" s="26" t="s">
        <v>113</v>
      </c>
      <c r="C52" s="16" t="s">
        <v>114</v>
      </c>
      <c r="D52" s="372">
        <f t="shared" si="8"/>
        <v>31</v>
      </c>
      <c r="E52" s="26">
        <f t="shared" ref="E52:E88" si="9">+AD52</f>
        <v>48</v>
      </c>
      <c r="F52" s="180"/>
      <c r="G52" s="303" t="s">
        <v>32</v>
      </c>
      <c r="H52" s="30"/>
      <c r="I52" s="30"/>
      <c r="J52" s="312"/>
      <c r="K52" s="303"/>
      <c r="L52" s="30"/>
      <c r="M52" s="30"/>
      <c r="N52" s="311"/>
      <c r="O52" s="211"/>
      <c r="P52" s="30"/>
      <c r="Q52" s="30" t="s">
        <v>203</v>
      </c>
      <c r="R52" s="311"/>
      <c r="S52" s="303"/>
      <c r="T52" s="30"/>
      <c r="U52" s="30"/>
      <c r="V52" s="30"/>
      <c r="W52" s="311" t="s">
        <v>206</v>
      </c>
      <c r="X52" s="303"/>
      <c r="Y52" s="30"/>
      <c r="Z52" s="30"/>
      <c r="AA52" s="311"/>
      <c r="AB52" s="332">
        <v>24</v>
      </c>
      <c r="AC52" s="48">
        <v>24</v>
      </c>
      <c r="AD52" s="22">
        <f t="shared" si="1"/>
        <v>48</v>
      </c>
      <c r="AE52" s="132" t="s">
        <v>168</v>
      </c>
      <c r="AF52" s="170" t="s">
        <v>139</v>
      </c>
    </row>
    <row r="53" spans="1:32" ht="46.5" thickBot="1" x14ac:dyDescent="0.3">
      <c r="A53" s="121">
        <v>9495</v>
      </c>
      <c r="B53" s="244" t="s">
        <v>124</v>
      </c>
      <c r="C53" s="54" t="s">
        <v>131</v>
      </c>
      <c r="D53" s="374">
        <f t="shared" si="8"/>
        <v>31</v>
      </c>
      <c r="E53" s="44">
        <f t="shared" si="9"/>
        <v>48</v>
      </c>
      <c r="F53" s="155"/>
      <c r="G53" s="304"/>
      <c r="H53" s="234" t="s">
        <v>32</v>
      </c>
      <c r="I53" s="234"/>
      <c r="J53" s="314" t="s">
        <v>189</v>
      </c>
      <c r="K53" s="306"/>
      <c r="L53" s="234" t="s">
        <v>190</v>
      </c>
      <c r="M53" s="234"/>
      <c r="N53" s="313" t="s">
        <v>191</v>
      </c>
      <c r="O53" s="236"/>
      <c r="P53" s="234" t="s">
        <v>192</v>
      </c>
      <c r="Q53" s="234"/>
      <c r="R53" s="313" t="s">
        <v>193</v>
      </c>
      <c r="S53" s="236"/>
      <c r="T53" s="72" t="s">
        <v>194</v>
      </c>
      <c r="U53" s="72"/>
      <c r="V53" s="72" t="s">
        <v>206</v>
      </c>
      <c r="W53" s="73"/>
      <c r="X53" s="71"/>
      <c r="Y53" s="72"/>
      <c r="Z53" s="124"/>
      <c r="AA53" s="125"/>
      <c r="AB53" s="333">
        <f t="shared" si="7"/>
        <v>24</v>
      </c>
      <c r="AC53" s="49">
        <v>24</v>
      </c>
      <c r="AD53" s="45">
        <f t="shared" ref="AD53:AD88" si="10">SUM(AB53+AC53)</f>
        <v>48</v>
      </c>
      <c r="AE53" s="106" t="s">
        <v>136</v>
      </c>
      <c r="AF53" s="170" t="s">
        <v>138</v>
      </c>
    </row>
    <row r="54" spans="1:32" ht="30" customHeight="1" x14ac:dyDescent="0.25">
      <c r="A54" s="149">
        <v>10495</v>
      </c>
      <c r="B54" s="40" t="s">
        <v>121</v>
      </c>
      <c r="C54" s="118" t="s">
        <v>122</v>
      </c>
      <c r="D54" s="371">
        <v>30</v>
      </c>
      <c r="E54" s="36">
        <v>0</v>
      </c>
      <c r="F54" s="153"/>
      <c r="G54" s="309" t="s">
        <v>32</v>
      </c>
      <c r="H54" s="486" t="s">
        <v>146</v>
      </c>
      <c r="I54" s="487"/>
      <c r="J54" s="487"/>
      <c r="K54" s="487"/>
      <c r="L54" s="487"/>
      <c r="M54" s="487"/>
      <c r="N54" s="487"/>
      <c r="O54" s="487"/>
      <c r="P54" s="487"/>
      <c r="Q54" s="487"/>
      <c r="R54" s="487"/>
      <c r="S54" s="487"/>
      <c r="T54" s="487"/>
      <c r="U54" s="487"/>
      <c r="V54" s="487"/>
      <c r="W54" s="487"/>
      <c r="X54" s="487"/>
      <c r="Y54" s="488"/>
      <c r="Z54" s="145"/>
      <c r="AA54" s="191"/>
      <c r="AB54" s="139">
        <v>0</v>
      </c>
      <c r="AC54" s="47">
        <v>0</v>
      </c>
      <c r="AD54" s="40">
        <f t="shared" si="10"/>
        <v>0</v>
      </c>
      <c r="AE54" s="140" t="s">
        <v>167</v>
      </c>
      <c r="AF54" s="170" t="s">
        <v>139</v>
      </c>
    </row>
    <row r="55" spans="1:32" ht="46.5" thickBot="1" x14ac:dyDescent="0.3">
      <c r="A55" s="122">
        <v>10495</v>
      </c>
      <c r="B55" s="84" t="s">
        <v>134</v>
      </c>
      <c r="C55" s="87" t="s">
        <v>135</v>
      </c>
      <c r="D55" s="372">
        <v>30</v>
      </c>
      <c r="E55" s="26">
        <f t="shared" si="9"/>
        <v>48</v>
      </c>
      <c r="F55" s="179"/>
      <c r="G55" s="310"/>
      <c r="H55" s="100" t="s">
        <v>32</v>
      </c>
      <c r="I55" s="30"/>
      <c r="J55" s="312" t="s">
        <v>189</v>
      </c>
      <c r="K55" s="303"/>
      <c r="L55" s="30" t="s">
        <v>190</v>
      </c>
      <c r="M55" s="30"/>
      <c r="N55" s="311" t="s">
        <v>191</v>
      </c>
      <c r="O55" s="211"/>
      <c r="P55" s="30" t="s">
        <v>192</v>
      </c>
      <c r="Q55" s="30"/>
      <c r="R55" s="311" t="s">
        <v>193</v>
      </c>
      <c r="S55" s="211"/>
      <c r="T55" s="29" t="s">
        <v>194</v>
      </c>
      <c r="U55" s="29"/>
      <c r="V55" s="29" t="s">
        <v>206</v>
      </c>
      <c r="W55" s="125"/>
      <c r="X55" s="125"/>
      <c r="Y55" s="29"/>
      <c r="Z55" s="29"/>
      <c r="AA55" s="128"/>
      <c r="AB55" s="131">
        <f>(COUNTA(G55:AA55)*3)</f>
        <v>24</v>
      </c>
      <c r="AC55" s="48">
        <v>24</v>
      </c>
      <c r="AD55" s="22">
        <f t="shared" si="10"/>
        <v>48</v>
      </c>
      <c r="AE55" s="132" t="s">
        <v>136</v>
      </c>
      <c r="AF55" s="170" t="s">
        <v>138</v>
      </c>
    </row>
    <row r="56" spans="1:32" ht="16.5" thickBot="1" x14ac:dyDescent="0.3">
      <c r="A56" s="364"/>
      <c r="B56" s="254"/>
      <c r="C56" s="378"/>
      <c r="D56" s="157"/>
      <c r="E56" s="158"/>
      <c r="F56" s="169"/>
      <c r="G56" s="159"/>
      <c r="H56" s="160"/>
      <c r="I56" s="161"/>
      <c r="J56" s="162"/>
      <c r="K56" s="164"/>
      <c r="L56" s="165"/>
      <c r="M56" s="162"/>
      <c r="N56" s="163"/>
      <c r="O56" s="164"/>
      <c r="P56" s="232"/>
      <c r="Q56" s="162"/>
      <c r="R56" s="167"/>
      <c r="S56" s="164"/>
      <c r="T56" s="162"/>
      <c r="U56" s="162"/>
      <c r="V56" s="162"/>
      <c r="W56" s="166"/>
      <c r="X56" s="166"/>
      <c r="Y56" s="162"/>
      <c r="Z56" s="162"/>
      <c r="AA56" s="167"/>
      <c r="AB56" s="168"/>
      <c r="AC56" s="108"/>
      <c r="AD56" s="156"/>
      <c r="AE56" s="109"/>
    </row>
    <row r="57" spans="1:32" s="93" customFormat="1" ht="15.75" x14ac:dyDescent="0.25">
      <c r="A57" s="147"/>
      <c r="B57" s="89"/>
      <c r="C57" s="91"/>
      <c r="D57" s="92"/>
      <c r="E57" s="89"/>
      <c r="F57" s="148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97"/>
      <c r="AC57" s="98"/>
      <c r="AE57" s="89">
        <f>SUM(AD11:AD56)</f>
        <v>2062</v>
      </c>
      <c r="AF57" s="98"/>
    </row>
    <row r="58" spans="1:32" s="93" customFormat="1" ht="15.75" x14ac:dyDescent="0.2">
      <c r="A58" s="448" t="s">
        <v>3</v>
      </c>
      <c r="B58" s="448"/>
      <c r="C58" s="6" t="s">
        <v>133</v>
      </c>
      <c r="D58" s="7"/>
      <c r="E58" s="7"/>
      <c r="F58" s="208" t="s">
        <v>172</v>
      </c>
      <c r="G58" s="102"/>
      <c r="H58" s="8"/>
      <c r="I58" s="8"/>
      <c r="J58" s="9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97"/>
      <c r="AC58" s="98"/>
      <c r="AD58" s="89"/>
      <c r="AE58" s="98"/>
      <c r="AF58" s="98"/>
    </row>
    <row r="59" spans="1:32" s="93" customFormat="1" ht="15.75" x14ac:dyDescent="0.2">
      <c r="A59" s="448" t="s">
        <v>4</v>
      </c>
      <c r="B59" s="448"/>
      <c r="C59" s="11" t="s">
        <v>129</v>
      </c>
      <c r="D59" s="7"/>
      <c r="E59" s="7"/>
      <c r="F59" s="208" t="s">
        <v>152</v>
      </c>
      <c r="G59" s="102"/>
      <c r="H59" s="12"/>
      <c r="I59" s="12"/>
      <c r="J59" s="12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97"/>
      <c r="AC59" s="98"/>
      <c r="AD59" s="89"/>
      <c r="AE59" s="98"/>
      <c r="AF59" s="98"/>
    </row>
    <row r="60" spans="1:32" s="93" customFormat="1" ht="15.75" x14ac:dyDescent="0.2">
      <c r="A60" s="2"/>
      <c r="B60" s="2"/>
      <c r="C60" s="2"/>
      <c r="D60" s="2"/>
      <c r="E60" s="2"/>
      <c r="F60" s="206" t="s">
        <v>150</v>
      </c>
      <c r="G60" s="15"/>
      <c r="H60" s="188"/>
      <c r="I60" s="2"/>
      <c r="J60" s="2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97"/>
      <c r="AC60" s="98"/>
      <c r="AD60" s="89"/>
      <c r="AE60" s="98"/>
      <c r="AF60" s="98"/>
    </row>
    <row r="61" spans="1:32" s="93" customFormat="1" ht="16.5" thickBot="1" x14ac:dyDescent="0.3">
      <c r="A61" s="147"/>
      <c r="B61" s="89"/>
      <c r="C61" s="91"/>
      <c r="D61" s="92"/>
      <c r="E61" s="89"/>
      <c r="F61" s="148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97"/>
      <c r="AC61" s="98"/>
      <c r="AD61" s="89"/>
      <c r="AE61" s="98"/>
      <c r="AF61" s="98"/>
    </row>
    <row r="62" spans="1:32" s="93" customFormat="1" ht="16.5" thickBot="1" x14ac:dyDescent="0.3">
      <c r="A62" s="103"/>
      <c r="B62" s="103"/>
      <c r="C62" s="103"/>
      <c r="D62" s="103"/>
      <c r="E62" s="103"/>
      <c r="F62" s="103"/>
      <c r="G62" s="470" t="s">
        <v>178</v>
      </c>
      <c r="H62" s="471"/>
      <c r="I62" s="471"/>
      <c r="J62" s="471"/>
      <c r="K62" s="472" t="s">
        <v>179</v>
      </c>
      <c r="L62" s="473"/>
      <c r="M62" s="473"/>
      <c r="N62" s="474"/>
      <c r="O62" s="475" t="s">
        <v>180</v>
      </c>
      <c r="P62" s="476"/>
      <c r="Q62" s="476"/>
      <c r="R62" s="476"/>
      <c r="S62" s="483" t="s">
        <v>181</v>
      </c>
      <c r="T62" s="484"/>
      <c r="U62" s="484"/>
      <c r="V62" s="484"/>
      <c r="W62" s="485"/>
      <c r="X62" s="480" t="s">
        <v>182</v>
      </c>
      <c r="Y62" s="481"/>
      <c r="Z62" s="481"/>
      <c r="AA62" s="482"/>
      <c r="AB62" s="477" t="s">
        <v>17</v>
      </c>
      <c r="AC62" s="468" t="s">
        <v>18</v>
      </c>
      <c r="AD62" s="468" t="s">
        <v>19</v>
      </c>
      <c r="AE62" s="464" t="s">
        <v>125</v>
      </c>
      <c r="AF62" s="98"/>
    </row>
    <row r="63" spans="1:32" s="93" customFormat="1" ht="15.75" thickBot="1" x14ac:dyDescent="0.25">
      <c r="A63" s="103"/>
      <c r="B63" s="103"/>
      <c r="C63" s="103"/>
      <c r="D63" s="103"/>
      <c r="E63" s="103"/>
      <c r="F63" s="103"/>
      <c r="G63" s="104">
        <v>6</v>
      </c>
      <c r="H63" s="49">
        <v>13</v>
      </c>
      <c r="I63" s="49">
        <v>20</v>
      </c>
      <c r="J63" s="49">
        <v>27</v>
      </c>
      <c r="K63" s="104">
        <v>6</v>
      </c>
      <c r="L63" s="49">
        <v>13</v>
      </c>
      <c r="M63" s="49">
        <v>20</v>
      </c>
      <c r="N63" s="105">
        <v>27</v>
      </c>
      <c r="O63" s="104">
        <v>3</v>
      </c>
      <c r="P63" s="233">
        <v>10</v>
      </c>
      <c r="Q63" s="49">
        <v>17</v>
      </c>
      <c r="R63" s="105">
        <v>24</v>
      </c>
      <c r="S63" s="107">
        <v>1</v>
      </c>
      <c r="T63" s="108">
        <v>8</v>
      </c>
      <c r="U63" s="108">
        <v>15</v>
      </c>
      <c r="V63" s="108">
        <v>22</v>
      </c>
      <c r="W63" s="298">
        <v>29</v>
      </c>
      <c r="X63" s="107">
        <v>5</v>
      </c>
      <c r="Y63" s="108">
        <v>12</v>
      </c>
      <c r="Z63" s="108">
        <v>19</v>
      </c>
      <c r="AA63" s="130">
        <v>26</v>
      </c>
      <c r="AB63" s="478"/>
      <c r="AC63" s="469"/>
      <c r="AD63" s="469"/>
      <c r="AE63" s="465"/>
      <c r="AF63" s="98"/>
    </row>
    <row r="64" spans="1:32" s="93" customFormat="1" ht="32.25" thickBot="1" x14ac:dyDescent="0.25">
      <c r="A64" s="110" t="s">
        <v>0</v>
      </c>
      <c r="B64" s="111" t="s">
        <v>5</v>
      </c>
      <c r="C64" s="111" t="s">
        <v>6</v>
      </c>
      <c r="D64" s="415" t="s">
        <v>7</v>
      </c>
      <c r="E64" s="112" t="s">
        <v>16</v>
      </c>
      <c r="F64" s="112" t="s">
        <v>8</v>
      </c>
      <c r="G64" s="113" t="s">
        <v>14</v>
      </c>
      <c r="H64" s="113" t="s">
        <v>14</v>
      </c>
      <c r="I64" s="113" t="s">
        <v>14</v>
      </c>
      <c r="J64" s="113" t="s">
        <v>14</v>
      </c>
      <c r="K64" s="114" t="s">
        <v>14</v>
      </c>
      <c r="L64" s="114" t="s">
        <v>14</v>
      </c>
      <c r="M64" s="114" t="s">
        <v>14</v>
      </c>
      <c r="N64" s="126" t="s">
        <v>14</v>
      </c>
      <c r="O64" s="129" t="s">
        <v>14</v>
      </c>
      <c r="P64" s="416" t="s">
        <v>14</v>
      </c>
      <c r="Q64" s="416" t="s">
        <v>14</v>
      </c>
      <c r="R64" s="126" t="s">
        <v>14</v>
      </c>
      <c r="S64" s="129" t="s">
        <v>14</v>
      </c>
      <c r="T64" s="114" t="s">
        <v>14</v>
      </c>
      <c r="U64" s="114" t="s">
        <v>14</v>
      </c>
      <c r="V64" s="114" t="s">
        <v>14</v>
      </c>
      <c r="W64" s="114" t="s">
        <v>14</v>
      </c>
      <c r="X64" s="129" t="s">
        <v>14</v>
      </c>
      <c r="Y64" s="116" t="s">
        <v>14</v>
      </c>
      <c r="Z64" s="116" t="s">
        <v>14</v>
      </c>
      <c r="AA64" s="115" t="s">
        <v>14</v>
      </c>
      <c r="AB64" s="478"/>
      <c r="AC64" s="469"/>
      <c r="AD64" s="469"/>
      <c r="AE64" s="465"/>
      <c r="AF64" s="98"/>
    </row>
    <row r="65" spans="1:32" ht="15.75" x14ac:dyDescent="0.25">
      <c r="A65" s="117" t="s">
        <v>145</v>
      </c>
      <c r="B65" s="40" t="s">
        <v>65</v>
      </c>
      <c r="C65" s="362" t="s">
        <v>66</v>
      </c>
      <c r="D65" s="257">
        <v>33</v>
      </c>
      <c r="E65" s="36">
        <f t="shared" si="9"/>
        <v>48</v>
      </c>
      <c r="F65" s="153"/>
      <c r="G65" s="309" t="s">
        <v>32</v>
      </c>
      <c r="H65" s="382"/>
      <c r="I65" s="400" t="s">
        <v>189</v>
      </c>
      <c r="J65" s="388"/>
      <c r="K65" s="401" t="s">
        <v>190</v>
      </c>
      <c r="L65" s="382"/>
      <c r="M65" s="400" t="s">
        <v>191</v>
      </c>
      <c r="N65" s="388"/>
      <c r="O65" s="427"/>
      <c r="P65" s="321"/>
      <c r="Q65" s="321" t="s">
        <v>192</v>
      </c>
      <c r="R65" s="405"/>
      <c r="S65" s="210"/>
      <c r="T65" s="400"/>
      <c r="U65" s="400" t="s">
        <v>193</v>
      </c>
      <c r="V65" s="385"/>
      <c r="W65" s="405" t="s">
        <v>194</v>
      </c>
      <c r="X65" s="142"/>
      <c r="Y65" s="37" t="s">
        <v>206</v>
      </c>
      <c r="Z65" s="338"/>
      <c r="AA65" s="339"/>
      <c r="AB65" s="331">
        <f>(COUNTA(G65:AA65)*3)</f>
        <v>24</v>
      </c>
      <c r="AC65" s="56">
        <v>24</v>
      </c>
      <c r="AD65" s="56">
        <f t="shared" si="10"/>
        <v>48</v>
      </c>
      <c r="AE65" s="241" t="s">
        <v>168</v>
      </c>
    </row>
    <row r="66" spans="1:32" ht="15.75" x14ac:dyDescent="0.25">
      <c r="A66" s="119" t="str">
        <f>A65</f>
        <v>S4495</v>
      </c>
      <c r="B66" s="22" t="s">
        <v>57</v>
      </c>
      <c r="C66" s="363" t="s">
        <v>58</v>
      </c>
      <c r="D66" s="366">
        <f>D65</f>
        <v>33</v>
      </c>
      <c r="E66" s="26">
        <f t="shared" si="9"/>
        <v>48</v>
      </c>
      <c r="F66" s="184"/>
      <c r="G66" s="303" t="s">
        <v>32</v>
      </c>
      <c r="H66" s="30"/>
      <c r="I66" s="379" t="s">
        <v>189</v>
      </c>
      <c r="J66" s="313"/>
      <c r="K66" s="320" t="s">
        <v>190</v>
      </c>
      <c r="L66" s="234"/>
      <c r="M66" s="379" t="s">
        <v>191</v>
      </c>
      <c r="N66" s="313"/>
      <c r="O66" s="421"/>
      <c r="P66" s="379"/>
      <c r="Q66" s="379" t="s">
        <v>192</v>
      </c>
      <c r="R66" s="379"/>
      <c r="S66" s="384"/>
      <c r="T66" s="379"/>
      <c r="U66" s="379" t="s">
        <v>193</v>
      </c>
      <c r="V66" s="29"/>
      <c r="W66" s="389" t="s">
        <v>194</v>
      </c>
      <c r="X66" s="143"/>
      <c r="Y66" s="29" t="s">
        <v>206</v>
      </c>
      <c r="Z66" s="316"/>
      <c r="AA66" s="340"/>
      <c r="AB66" s="332">
        <f>(COUNTA(G66:AA66)*3)</f>
        <v>24</v>
      </c>
      <c r="AC66" s="22">
        <v>24</v>
      </c>
      <c r="AD66" s="22">
        <f t="shared" si="10"/>
        <v>48</v>
      </c>
      <c r="AE66" s="242" t="s">
        <v>170</v>
      </c>
    </row>
    <row r="67" spans="1:32" ht="15.75" x14ac:dyDescent="0.25">
      <c r="A67" s="119" t="str">
        <f t="shared" ref="A67:A70" si="11">A66</f>
        <v>S4495</v>
      </c>
      <c r="B67" s="26" t="s">
        <v>67</v>
      </c>
      <c r="C67" s="363" t="s">
        <v>68</v>
      </c>
      <c r="D67" s="366">
        <f t="shared" ref="D67:D70" si="12">D66</f>
        <v>33</v>
      </c>
      <c r="E67" s="26">
        <f t="shared" si="9"/>
        <v>38</v>
      </c>
      <c r="F67" s="184"/>
      <c r="G67" s="303" t="s">
        <v>32</v>
      </c>
      <c r="H67" s="249"/>
      <c r="I67" s="379" t="s">
        <v>189</v>
      </c>
      <c r="J67" s="311"/>
      <c r="K67" s="320" t="s">
        <v>190</v>
      </c>
      <c r="L67" s="30"/>
      <c r="M67" s="379" t="s">
        <v>191</v>
      </c>
      <c r="N67" s="311"/>
      <c r="O67" s="421"/>
      <c r="P67" s="379"/>
      <c r="Q67" s="379" t="s">
        <v>192</v>
      </c>
      <c r="R67" s="379"/>
      <c r="S67" s="211"/>
      <c r="T67" s="379"/>
      <c r="U67" s="379" t="s">
        <v>193</v>
      </c>
      <c r="V67" s="145"/>
      <c r="W67" s="389" t="s">
        <v>194</v>
      </c>
      <c r="X67" s="143"/>
      <c r="Y67" s="29" t="s">
        <v>206</v>
      </c>
      <c r="Z67" s="316"/>
      <c r="AA67" s="340"/>
      <c r="AB67" s="332">
        <f>(COUNTA(G67:AA67)*2)</f>
        <v>16</v>
      </c>
      <c r="AC67" s="22">
        <v>22</v>
      </c>
      <c r="AD67" s="22">
        <f t="shared" si="10"/>
        <v>38</v>
      </c>
      <c r="AE67" s="242" t="s">
        <v>132</v>
      </c>
    </row>
    <row r="68" spans="1:32" ht="15.75" x14ac:dyDescent="0.25">
      <c r="A68" s="119" t="str">
        <f t="shared" si="11"/>
        <v>S4495</v>
      </c>
      <c r="B68" s="22" t="s">
        <v>59</v>
      </c>
      <c r="C68" s="363" t="s">
        <v>60</v>
      </c>
      <c r="D68" s="366">
        <f t="shared" si="12"/>
        <v>33</v>
      </c>
      <c r="E68" s="26">
        <f t="shared" si="9"/>
        <v>48</v>
      </c>
      <c r="F68" s="154"/>
      <c r="G68" s="303"/>
      <c r="H68" s="30" t="s">
        <v>32</v>
      </c>
      <c r="I68" s="30"/>
      <c r="J68" s="389" t="s">
        <v>189</v>
      </c>
      <c r="K68" s="303"/>
      <c r="L68" s="379" t="s">
        <v>190</v>
      </c>
      <c r="M68" s="300"/>
      <c r="N68" s="389" t="s">
        <v>191</v>
      </c>
      <c r="O68" s="422"/>
      <c r="P68" s="379" t="s">
        <v>192</v>
      </c>
      <c r="Q68" s="300"/>
      <c r="R68" s="389" t="s">
        <v>193</v>
      </c>
      <c r="S68" s="211"/>
      <c r="T68" s="379" t="s">
        <v>194</v>
      </c>
      <c r="U68" s="143"/>
      <c r="V68" s="29" t="s">
        <v>206</v>
      </c>
      <c r="W68" s="311"/>
      <c r="X68" s="341"/>
      <c r="Y68" s="30"/>
      <c r="Z68" s="316"/>
      <c r="AA68" s="340"/>
      <c r="AB68" s="332">
        <f t="shared" ref="AB68:AB87" si="13">(COUNTA(G68:AA68)*3)</f>
        <v>24</v>
      </c>
      <c r="AC68" s="22">
        <v>24</v>
      </c>
      <c r="AD68" s="22">
        <f t="shared" si="10"/>
        <v>48</v>
      </c>
      <c r="AE68" s="42" t="s">
        <v>167</v>
      </c>
    </row>
    <row r="69" spans="1:32" ht="15.75" x14ac:dyDescent="0.25">
      <c r="A69" s="119" t="str">
        <f t="shared" si="11"/>
        <v>S4495</v>
      </c>
      <c r="B69" s="22" t="s">
        <v>63</v>
      </c>
      <c r="C69" s="363" t="s">
        <v>64</v>
      </c>
      <c r="D69" s="366">
        <f t="shared" si="12"/>
        <v>33</v>
      </c>
      <c r="E69" s="26">
        <f t="shared" si="9"/>
        <v>48</v>
      </c>
      <c r="F69" s="154"/>
      <c r="G69" s="303"/>
      <c r="H69" s="30" t="s">
        <v>32</v>
      </c>
      <c r="I69" s="30"/>
      <c r="J69" s="389" t="s">
        <v>189</v>
      </c>
      <c r="K69" s="303"/>
      <c r="L69" s="379" t="s">
        <v>190</v>
      </c>
      <c r="M69" s="300"/>
      <c r="N69" s="389" t="s">
        <v>191</v>
      </c>
      <c r="O69" s="422"/>
      <c r="P69" s="379" t="s">
        <v>192</v>
      </c>
      <c r="Q69" s="300"/>
      <c r="R69" s="389" t="s">
        <v>193</v>
      </c>
      <c r="S69" s="211"/>
      <c r="T69" s="379" t="s">
        <v>194</v>
      </c>
      <c r="U69" s="143"/>
      <c r="V69" s="29" t="s">
        <v>206</v>
      </c>
      <c r="W69" s="311"/>
      <c r="X69" s="341"/>
      <c r="Y69" s="30"/>
      <c r="Z69" s="316"/>
      <c r="AA69" s="340"/>
      <c r="AB69" s="332">
        <f t="shared" si="13"/>
        <v>24</v>
      </c>
      <c r="AC69" s="22">
        <v>24</v>
      </c>
      <c r="AD69" s="22">
        <f t="shared" si="10"/>
        <v>48</v>
      </c>
      <c r="AE69" s="42" t="s">
        <v>136</v>
      </c>
    </row>
    <row r="70" spans="1:32" ht="16.5" thickBot="1" x14ac:dyDescent="0.3">
      <c r="A70" s="121" t="str">
        <f t="shared" si="11"/>
        <v>S4495</v>
      </c>
      <c r="B70" s="76" t="s">
        <v>61</v>
      </c>
      <c r="C70" s="365" t="s">
        <v>62</v>
      </c>
      <c r="D70" s="367">
        <f t="shared" si="12"/>
        <v>33</v>
      </c>
      <c r="E70" s="53">
        <f t="shared" si="9"/>
        <v>48</v>
      </c>
      <c r="F70" s="178"/>
      <c r="G70" s="306"/>
      <c r="H70" s="100" t="s">
        <v>32</v>
      </c>
      <c r="I70" s="100"/>
      <c r="J70" s="397" t="s">
        <v>189</v>
      </c>
      <c r="K70" s="304"/>
      <c r="L70" s="414" t="s">
        <v>190</v>
      </c>
      <c r="M70" s="100"/>
      <c r="N70" s="397" t="s">
        <v>191</v>
      </c>
      <c r="O70" s="134"/>
      <c r="P70" s="392" t="s">
        <v>192</v>
      </c>
      <c r="Q70" s="308"/>
      <c r="R70" s="397" t="s">
        <v>193</v>
      </c>
      <c r="S70" s="134"/>
      <c r="T70" s="414" t="s">
        <v>194</v>
      </c>
      <c r="U70" s="124"/>
      <c r="V70" s="124" t="s">
        <v>206</v>
      </c>
      <c r="W70" s="313"/>
      <c r="X70" s="342"/>
      <c r="Y70" s="234"/>
      <c r="Z70" s="343"/>
      <c r="AA70" s="344"/>
      <c r="AB70" s="347">
        <f t="shared" si="13"/>
        <v>24</v>
      </c>
      <c r="AC70" s="76">
        <v>24</v>
      </c>
      <c r="AD70" s="76">
        <f t="shared" si="10"/>
        <v>48</v>
      </c>
      <c r="AE70" s="247" t="s">
        <v>168</v>
      </c>
    </row>
    <row r="71" spans="1:32" ht="15.75" x14ac:dyDescent="0.25">
      <c r="A71" s="117" t="s">
        <v>176</v>
      </c>
      <c r="B71" s="40" t="s">
        <v>65</v>
      </c>
      <c r="C71" s="362" t="s">
        <v>66</v>
      </c>
      <c r="D71" s="117">
        <v>16</v>
      </c>
      <c r="E71" s="36">
        <f t="shared" si="9"/>
        <v>48</v>
      </c>
      <c r="F71" s="153"/>
      <c r="G71" s="299"/>
      <c r="H71" s="249" t="s">
        <v>32</v>
      </c>
      <c r="I71" s="249"/>
      <c r="J71" s="403" t="s">
        <v>189</v>
      </c>
      <c r="K71" s="408"/>
      <c r="L71" s="321" t="s">
        <v>190</v>
      </c>
      <c r="M71" s="249"/>
      <c r="N71" s="403" t="s">
        <v>191</v>
      </c>
      <c r="O71" s="423"/>
      <c r="P71" s="321" t="s">
        <v>192</v>
      </c>
      <c r="Q71" s="409"/>
      <c r="R71" s="403" t="s">
        <v>193</v>
      </c>
      <c r="S71" s="383"/>
      <c r="T71" s="321" t="s">
        <v>194</v>
      </c>
      <c r="U71" s="145"/>
      <c r="V71" s="145" t="s">
        <v>206</v>
      </c>
      <c r="W71" s="315"/>
      <c r="X71" s="346"/>
      <c r="Y71" s="38"/>
      <c r="Z71" s="338"/>
      <c r="AA71" s="353"/>
      <c r="AB71" s="139">
        <f>(COUNTA(G71:AA71)*3)</f>
        <v>24</v>
      </c>
      <c r="AC71" s="40">
        <v>24</v>
      </c>
      <c r="AD71" s="40">
        <f t="shared" si="10"/>
        <v>48</v>
      </c>
      <c r="AE71" s="356" t="s">
        <v>168</v>
      </c>
    </row>
    <row r="72" spans="1:32" ht="15.75" x14ac:dyDescent="0.25">
      <c r="A72" s="119" t="str">
        <f>A71</f>
        <v>S4495B</v>
      </c>
      <c r="B72" s="22" t="s">
        <v>57</v>
      </c>
      <c r="C72" s="363" t="s">
        <v>58</v>
      </c>
      <c r="D72" s="119">
        <v>16</v>
      </c>
      <c r="E72" s="26">
        <f t="shared" si="9"/>
        <v>48</v>
      </c>
      <c r="F72" s="154"/>
      <c r="G72" s="300"/>
      <c r="H72" s="30" t="s">
        <v>32</v>
      </c>
      <c r="I72" s="30"/>
      <c r="J72" s="389" t="s">
        <v>189</v>
      </c>
      <c r="K72" s="303"/>
      <c r="L72" s="379" t="s">
        <v>190</v>
      </c>
      <c r="M72" s="300"/>
      <c r="N72" s="389" t="s">
        <v>191</v>
      </c>
      <c r="O72" s="422"/>
      <c r="P72" s="379" t="s">
        <v>192</v>
      </c>
      <c r="Q72" s="300"/>
      <c r="R72" s="389" t="s">
        <v>193</v>
      </c>
      <c r="S72" s="211"/>
      <c r="T72" s="379" t="s">
        <v>194</v>
      </c>
      <c r="U72" s="143"/>
      <c r="V72" s="29" t="s">
        <v>206</v>
      </c>
      <c r="W72" s="311"/>
      <c r="X72" s="341"/>
      <c r="Y72" s="30"/>
      <c r="Z72" s="316"/>
      <c r="AA72" s="317"/>
      <c r="AB72" s="131">
        <f>(COUNTA(G72:AA72)*3)</f>
        <v>24</v>
      </c>
      <c r="AC72" s="22">
        <v>24</v>
      </c>
      <c r="AD72" s="22">
        <f t="shared" si="10"/>
        <v>48</v>
      </c>
      <c r="AE72" s="242" t="s">
        <v>170</v>
      </c>
    </row>
    <row r="73" spans="1:32" ht="15.75" x14ac:dyDescent="0.25">
      <c r="A73" s="119" t="str">
        <f t="shared" ref="A73:A76" si="14">A72</f>
        <v>S4495B</v>
      </c>
      <c r="B73" s="26" t="s">
        <v>67</v>
      </c>
      <c r="C73" s="363" t="s">
        <v>68</v>
      </c>
      <c r="D73" s="366">
        <v>16</v>
      </c>
      <c r="E73" s="26">
        <f t="shared" si="9"/>
        <v>38</v>
      </c>
      <c r="F73" s="154"/>
      <c r="G73" s="300"/>
      <c r="H73" s="234" t="s">
        <v>32</v>
      </c>
      <c r="I73" s="30"/>
      <c r="J73" s="389" t="s">
        <v>189</v>
      </c>
      <c r="K73" s="303"/>
      <c r="L73" s="379" t="s">
        <v>190</v>
      </c>
      <c r="M73" s="234"/>
      <c r="N73" s="389" t="s">
        <v>191</v>
      </c>
      <c r="O73" s="422"/>
      <c r="P73" s="396" t="s">
        <v>192</v>
      </c>
      <c r="Q73" s="300"/>
      <c r="R73" s="389" t="s">
        <v>193</v>
      </c>
      <c r="S73" s="236"/>
      <c r="T73" s="391" t="s">
        <v>194</v>
      </c>
      <c r="U73" s="29"/>
      <c r="V73" s="72" t="s">
        <v>206</v>
      </c>
      <c r="W73" s="311"/>
      <c r="X73" s="341"/>
      <c r="Y73" s="234"/>
      <c r="Z73" s="316"/>
      <c r="AA73" s="317"/>
      <c r="AB73" s="131">
        <f>(COUNTA(G73:AA73)*2)</f>
        <v>16</v>
      </c>
      <c r="AC73" s="22">
        <v>22</v>
      </c>
      <c r="AD73" s="22">
        <f t="shared" si="10"/>
        <v>38</v>
      </c>
      <c r="AE73" s="242" t="s">
        <v>132</v>
      </c>
    </row>
    <row r="74" spans="1:32" ht="15.75" x14ac:dyDescent="0.25">
      <c r="A74" s="119" t="str">
        <f t="shared" si="14"/>
        <v>S4495B</v>
      </c>
      <c r="B74" s="22" t="s">
        <v>59</v>
      </c>
      <c r="C74" s="363" t="s">
        <v>60</v>
      </c>
      <c r="D74" s="119">
        <v>16</v>
      </c>
      <c r="E74" s="26">
        <f t="shared" si="9"/>
        <v>48</v>
      </c>
      <c r="F74" s="154"/>
      <c r="G74" s="300" t="s">
        <v>32</v>
      </c>
      <c r="H74" s="30"/>
      <c r="I74" s="379" t="s">
        <v>189</v>
      </c>
      <c r="J74" s="311"/>
      <c r="K74" s="320" t="s">
        <v>190</v>
      </c>
      <c r="L74" s="393"/>
      <c r="M74" s="379" t="s">
        <v>191</v>
      </c>
      <c r="N74" s="394"/>
      <c r="O74" s="421"/>
      <c r="P74" s="379"/>
      <c r="Q74" s="379" t="s">
        <v>192</v>
      </c>
      <c r="R74" s="379"/>
      <c r="S74" s="211"/>
      <c r="T74" s="379"/>
      <c r="U74" s="321" t="s">
        <v>193</v>
      </c>
      <c r="V74" s="29"/>
      <c r="W74" s="389" t="s">
        <v>194</v>
      </c>
      <c r="X74" s="410"/>
      <c r="Y74" s="29" t="s">
        <v>206</v>
      </c>
      <c r="Z74" s="316"/>
      <c r="AA74" s="317"/>
      <c r="AB74" s="131">
        <f t="shared" si="13"/>
        <v>24</v>
      </c>
      <c r="AC74" s="22">
        <v>24</v>
      </c>
      <c r="AD74" s="22">
        <f t="shared" si="10"/>
        <v>48</v>
      </c>
      <c r="AE74" s="42" t="s">
        <v>167</v>
      </c>
    </row>
    <row r="75" spans="1:32" ht="15.75" x14ac:dyDescent="0.25">
      <c r="A75" s="119" t="str">
        <f t="shared" si="14"/>
        <v>S4495B</v>
      </c>
      <c r="B75" s="22" t="s">
        <v>63</v>
      </c>
      <c r="C75" s="363" t="s">
        <v>64</v>
      </c>
      <c r="D75" s="119">
        <v>16</v>
      </c>
      <c r="E75" s="26">
        <f t="shared" si="9"/>
        <v>48</v>
      </c>
      <c r="F75" s="154"/>
      <c r="G75" s="300" t="s">
        <v>32</v>
      </c>
      <c r="H75" s="30"/>
      <c r="I75" s="379" t="s">
        <v>189</v>
      </c>
      <c r="J75" s="313"/>
      <c r="K75" s="320" t="s">
        <v>190</v>
      </c>
      <c r="L75" s="234"/>
      <c r="M75" s="379" t="s">
        <v>191</v>
      </c>
      <c r="N75" s="313"/>
      <c r="O75" s="421"/>
      <c r="P75" s="379"/>
      <c r="Q75" s="379" t="s">
        <v>192</v>
      </c>
      <c r="R75" s="379"/>
      <c r="S75" s="384"/>
      <c r="T75" s="379"/>
      <c r="U75" s="379" t="s">
        <v>193</v>
      </c>
      <c r="V75" s="29"/>
      <c r="W75" s="389" t="s">
        <v>194</v>
      </c>
      <c r="X75" s="143"/>
      <c r="Y75" s="29" t="s">
        <v>206</v>
      </c>
      <c r="Z75" s="316"/>
      <c r="AA75" s="317"/>
      <c r="AB75" s="131">
        <f t="shared" si="13"/>
        <v>24</v>
      </c>
      <c r="AC75" s="22">
        <v>24</v>
      </c>
      <c r="AD75" s="22">
        <f t="shared" si="10"/>
        <v>48</v>
      </c>
      <c r="AE75" s="42" t="s">
        <v>136</v>
      </c>
    </row>
    <row r="76" spans="1:32" ht="16.5" thickBot="1" x14ac:dyDescent="0.3">
      <c r="A76" s="121" t="str">
        <f t="shared" si="14"/>
        <v>S4495B</v>
      </c>
      <c r="B76" s="76" t="s">
        <v>61</v>
      </c>
      <c r="C76" s="365" t="s">
        <v>62</v>
      </c>
      <c r="D76" s="122">
        <v>16</v>
      </c>
      <c r="E76" s="44">
        <f t="shared" si="9"/>
        <v>48</v>
      </c>
      <c r="F76" s="155"/>
      <c r="G76" s="308" t="s">
        <v>32</v>
      </c>
      <c r="H76" s="100"/>
      <c r="I76" s="392" t="s">
        <v>189</v>
      </c>
      <c r="J76" s="330"/>
      <c r="K76" s="412" t="s">
        <v>190</v>
      </c>
      <c r="L76" s="100"/>
      <c r="M76" s="392" t="s">
        <v>191</v>
      </c>
      <c r="N76" s="330"/>
      <c r="O76" s="429"/>
      <c r="P76" s="392"/>
      <c r="Q76" s="392" t="s">
        <v>192</v>
      </c>
      <c r="R76" s="392"/>
      <c r="S76" s="134"/>
      <c r="T76" s="392"/>
      <c r="U76" s="392" t="s">
        <v>193</v>
      </c>
      <c r="V76" s="124"/>
      <c r="W76" s="389" t="s">
        <v>194</v>
      </c>
      <c r="X76" s="143"/>
      <c r="Y76" s="29" t="s">
        <v>206</v>
      </c>
      <c r="Z76" s="343"/>
      <c r="AA76" s="354"/>
      <c r="AB76" s="133">
        <f t="shared" si="13"/>
        <v>24</v>
      </c>
      <c r="AC76" s="45">
        <v>24</v>
      </c>
      <c r="AD76" s="45">
        <f t="shared" si="10"/>
        <v>48</v>
      </c>
      <c r="AE76" s="46" t="s">
        <v>168</v>
      </c>
    </row>
    <row r="77" spans="1:32" ht="30" x14ac:dyDescent="0.25">
      <c r="A77" s="117" t="s">
        <v>166</v>
      </c>
      <c r="B77" s="40" t="s">
        <v>71</v>
      </c>
      <c r="C77" s="368" t="s">
        <v>72</v>
      </c>
      <c r="D77" s="141">
        <v>37</v>
      </c>
      <c r="E77" s="59">
        <f t="shared" si="9"/>
        <v>48</v>
      </c>
      <c r="F77" s="179"/>
      <c r="G77" s="345"/>
      <c r="H77" s="249" t="s">
        <v>32</v>
      </c>
      <c r="I77" s="38"/>
      <c r="J77" s="403" t="s">
        <v>189</v>
      </c>
      <c r="K77" s="408"/>
      <c r="L77" s="321" t="s">
        <v>190</v>
      </c>
      <c r="M77" s="409"/>
      <c r="N77" s="403" t="s">
        <v>191</v>
      </c>
      <c r="O77" s="423"/>
      <c r="P77" s="321" t="s">
        <v>192</v>
      </c>
      <c r="Q77" s="409"/>
      <c r="R77" s="403" t="s">
        <v>193</v>
      </c>
      <c r="S77" s="383"/>
      <c r="T77" s="321" t="s">
        <v>194</v>
      </c>
      <c r="U77" s="410"/>
      <c r="V77" s="145" t="s">
        <v>206</v>
      </c>
      <c r="W77" s="315"/>
      <c r="X77" s="346"/>
      <c r="Y77" s="38"/>
      <c r="Z77" s="38"/>
      <c r="AA77" s="315"/>
      <c r="AB77" s="331">
        <f t="shared" si="13"/>
        <v>24</v>
      </c>
      <c r="AC77" s="60">
        <v>24</v>
      </c>
      <c r="AD77" s="56">
        <f t="shared" si="10"/>
        <v>48</v>
      </c>
      <c r="AE77" s="355" t="s">
        <v>168</v>
      </c>
      <c r="AF77" s="170" t="s">
        <v>138</v>
      </c>
    </row>
    <row r="78" spans="1:32" ht="15.75" x14ac:dyDescent="0.25">
      <c r="A78" s="119" t="s">
        <v>166</v>
      </c>
      <c r="B78" s="26" t="s">
        <v>69</v>
      </c>
      <c r="C78" s="369" t="s">
        <v>70</v>
      </c>
      <c r="D78" s="119">
        <f>+D77</f>
        <v>37</v>
      </c>
      <c r="E78" s="26">
        <f t="shared" si="9"/>
        <v>48</v>
      </c>
      <c r="F78" s="154"/>
      <c r="G78" s="300"/>
      <c r="H78" s="30" t="s">
        <v>32</v>
      </c>
      <c r="I78" s="30"/>
      <c r="J78" s="389" t="s">
        <v>189</v>
      </c>
      <c r="K78" s="303"/>
      <c r="L78" s="379" t="s">
        <v>190</v>
      </c>
      <c r="M78" s="300"/>
      <c r="N78" s="389" t="s">
        <v>191</v>
      </c>
      <c r="O78" s="422"/>
      <c r="P78" s="379" t="s">
        <v>192</v>
      </c>
      <c r="Q78" s="300"/>
      <c r="R78" s="389" t="s">
        <v>193</v>
      </c>
      <c r="S78" s="211"/>
      <c r="T78" s="379" t="s">
        <v>194</v>
      </c>
      <c r="U78" s="143"/>
      <c r="V78" s="29" t="s">
        <v>206</v>
      </c>
      <c r="W78" s="311"/>
      <c r="X78" s="341"/>
      <c r="Y78" s="30"/>
      <c r="Z78" s="30"/>
      <c r="AA78" s="311"/>
      <c r="AB78" s="332">
        <f t="shared" si="13"/>
        <v>24</v>
      </c>
      <c r="AC78" s="48">
        <v>24</v>
      </c>
      <c r="AD78" s="22">
        <f t="shared" si="10"/>
        <v>48</v>
      </c>
      <c r="AE78" s="132" t="s">
        <v>167</v>
      </c>
      <c r="AF78" s="170" t="s">
        <v>138</v>
      </c>
    </row>
    <row r="79" spans="1:32" ht="30" x14ac:dyDescent="0.25">
      <c r="A79" s="144" t="s">
        <v>166</v>
      </c>
      <c r="B79" s="22" t="s">
        <v>73</v>
      </c>
      <c r="C79" s="369" t="s">
        <v>74</v>
      </c>
      <c r="D79" s="119">
        <f>+D78</f>
        <v>37</v>
      </c>
      <c r="E79" s="26">
        <f t="shared" si="9"/>
        <v>48</v>
      </c>
      <c r="F79" s="154"/>
      <c r="G79" s="300"/>
      <c r="H79" s="234" t="s">
        <v>32</v>
      </c>
      <c r="I79" s="30"/>
      <c r="J79" s="404" t="s">
        <v>189</v>
      </c>
      <c r="K79" s="303"/>
      <c r="L79" s="402" t="s">
        <v>190</v>
      </c>
      <c r="M79" s="30"/>
      <c r="N79" s="389" t="s">
        <v>191</v>
      </c>
      <c r="O79" s="422"/>
      <c r="P79" s="396" t="s">
        <v>192</v>
      </c>
      <c r="Q79" s="300"/>
      <c r="R79" s="389" t="s">
        <v>193</v>
      </c>
      <c r="S79" s="236"/>
      <c r="T79" s="391" t="s">
        <v>194</v>
      </c>
      <c r="U79" s="29"/>
      <c r="V79" s="72" t="s">
        <v>206</v>
      </c>
      <c r="W79" s="311"/>
      <c r="X79" s="341"/>
      <c r="Y79" s="234"/>
      <c r="Z79" s="30"/>
      <c r="AA79" s="311"/>
      <c r="AB79" s="332">
        <f t="shared" si="13"/>
        <v>24</v>
      </c>
      <c r="AC79" s="48">
        <v>24</v>
      </c>
      <c r="AD79" s="22">
        <f t="shared" si="10"/>
        <v>48</v>
      </c>
      <c r="AE79" s="243" t="s">
        <v>136</v>
      </c>
      <c r="AF79" s="170" t="s">
        <v>138</v>
      </c>
    </row>
    <row r="80" spans="1:32" ht="15.75" x14ac:dyDescent="0.25">
      <c r="A80" s="119" t="s">
        <v>166</v>
      </c>
      <c r="B80" s="22" t="s">
        <v>77</v>
      </c>
      <c r="C80" s="369" t="s">
        <v>78</v>
      </c>
      <c r="D80" s="119">
        <f>+D79</f>
        <v>37</v>
      </c>
      <c r="E80" s="26">
        <f t="shared" si="9"/>
        <v>48</v>
      </c>
      <c r="F80" s="154"/>
      <c r="G80" s="300" t="s">
        <v>32</v>
      </c>
      <c r="H80" s="30"/>
      <c r="I80" s="379" t="s">
        <v>189</v>
      </c>
      <c r="J80" s="311"/>
      <c r="K80" s="320" t="s">
        <v>190</v>
      </c>
      <c r="L80" s="30"/>
      <c r="M80" s="321" t="s">
        <v>191</v>
      </c>
      <c r="N80" s="394"/>
      <c r="O80" s="421"/>
      <c r="P80" s="379"/>
      <c r="Q80" s="379" t="s">
        <v>192</v>
      </c>
      <c r="R80" s="379"/>
      <c r="S80" s="211"/>
      <c r="T80" s="379"/>
      <c r="U80" s="321" t="s">
        <v>193</v>
      </c>
      <c r="V80" s="29"/>
      <c r="W80" s="389" t="s">
        <v>194</v>
      </c>
      <c r="X80" s="410"/>
      <c r="Y80" s="29" t="s">
        <v>206</v>
      </c>
      <c r="Z80" s="30"/>
      <c r="AA80" s="311"/>
      <c r="AB80" s="332">
        <f t="shared" si="13"/>
        <v>24</v>
      </c>
      <c r="AC80" s="48">
        <v>24</v>
      </c>
      <c r="AD80" s="22">
        <f t="shared" si="10"/>
        <v>48</v>
      </c>
      <c r="AE80" s="132" t="s">
        <v>136</v>
      </c>
      <c r="AF80" s="170" t="s">
        <v>138</v>
      </c>
    </row>
    <row r="81" spans="1:32" ht="15.75" x14ac:dyDescent="0.25">
      <c r="A81" s="119" t="s">
        <v>166</v>
      </c>
      <c r="B81" s="22" t="s">
        <v>75</v>
      </c>
      <c r="C81" s="369" t="s">
        <v>76</v>
      </c>
      <c r="D81" s="119">
        <f>+D80</f>
        <v>37</v>
      </c>
      <c r="E81" s="26">
        <f t="shared" si="9"/>
        <v>48</v>
      </c>
      <c r="F81" s="154"/>
      <c r="G81" s="300" t="s">
        <v>32</v>
      </c>
      <c r="H81" s="30"/>
      <c r="I81" s="379" t="s">
        <v>189</v>
      </c>
      <c r="J81" s="313"/>
      <c r="K81" s="320" t="s">
        <v>190</v>
      </c>
      <c r="L81" s="234"/>
      <c r="M81" s="379" t="s">
        <v>191</v>
      </c>
      <c r="N81" s="313"/>
      <c r="O81" s="421"/>
      <c r="P81" s="379"/>
      <c r="Q81" s="379" t="s">
        <v>192</v>
      </c>
      <c r="R81" s="379"/>
      <c r="S81" s="384"/>
      <c r="T81" s="379"/>
      <c r="U81" s="379" t="s">
        <v>193</v>
      </c>
      <c r="V81" s="29"/>
      <c r="W81" s="389" t="s">
        <v>194</v>
      </c>
      <c r="X81" s="143"/>
      <c r="Y81" s="29" t="s">
        <v>206</v>
      </c>
      <c r="Z81" s="30"/>
      <c r="AA81" s="311"/>
      <c r="AB81" s="332">
        <f t="shared" si="13"/>
        <v>24</v>
      </c>
      <c r="AC81" s="48">
        <v>24</v>
      </c>
      <c r="AD81" s="22">
        <f t="shared" si="10"/>
        <v>48</v>
      </c>
      <c r="AE81" s="132" t="s">
        <v>167</v>
      </c>
      <c r="AF81" s="170" t="s">
        <v>138</v>
      </c>
    </row>
    <row r="82" spans="1:32" ht="16.5" thickBot="1" x14ac:dyDescent="0.3">
      <c r="A82" s="121" t="s">
        <v>166</v>
      </c>
      <c r="B82" s="76" t="s">
        <v>79</v>
      </c>
      <c r="C82" s="365" t="s">
        <v>80</v>
      </c>
      <c r="D82" s="122">
        <f>+D81</f>
        <v>37</v>
      </c>
      <c r="E82" s="44">
        <f t="shared" si="9"/>
        <v>38</v>
      </c>
      <c r="F82" s="155"/>
      <c r="G82" s="301" t="s">
        <v>32</v>
      </c>
      <c r="H82" s="249"/>
      <c r="I82" s="392" t="s">
        <v>189</v>
      </c>
      <c r="J82" s="330"/>
      <c r="K82" s="412" t="s">
        <v>190</v>
      </c>
      <c r="L82" s="100"/>
      <c r="M82" s="392" t="s">
        <v>191</v>
      </c>
      <c r="N82" s="330"/>
      <c r="O82" s="429"/>
      <c r="P82" s="392"/>
      <c r="Q82" s="392" t="s">
        <v>192</v>
      </c>
      <c r="R82" s="392"/>
      <c r="S82" s="134"/>
      <c r="T82" s="392"/>
      <c r="U82" s="392" t="s">
        <v>193</v>
      </c>
      <c r="V82" s="124"/>
      <c r="W82" s="397" t="s">
        <v>194</v>
      </c>
      <c r="X82" s="143"/>
      <c r="Y82" s="29" t="s">
        <v>206</v>
      </c>
      <c r="Z82" s="100"/>
      <c r="AA82" s="330"/>
      <c r="AB82" s="347">
        <f>(COUNTA(G82:AA82)*2)</f>
        <v>16</v>
      </c>
      <c r="AC82" s="55">
        <v>22</v>
      </c>
      <c r="AD82" s="76">
        <f t="shared" si="10"/>
        <v>38</v>
      </c>
      <c r="AE82" s="255" t="s">
        <v>169</v>
      </c>
      <c r="AF82" s="170" t="s">
        <v>138</v>
      </c>
    </row>
    <row r="83" spans="1:32" s="176" customFormat="1" ht="15.75" x14ac:dyDescent="0.25">
      <c r="A83" s="117" t="s">
        <v>177</v>
      </c>
      <c r="B83" s="40" t="s">
        <v>81</v>
      </c>
      <c r="C83" s="368" t="s">
        <v>82</v>
      </c>
      <c r="D83" s="117">
        <v>21</v>
      </c>
      <c r="E83" s="36">
        <f t="shared" si="9"/>
        <v>48</v>
      </c>
      <c r="F83" s="358"/>
      <c r="G83" s="357"/>
      <c r="H83" s="39" t="s">
        <v>32</v>
      </c>
      <c r="I83" s="249"/>
      <c r="J83" s="403" t="s">
        <v>189</v>
      </c>
      <c r="K83" s="408"/>
      <c r="L83" s="321" t="s">
        <v>190</v>
      </c>
      <c r="M83" s="409"/>
      <c r="N83" s="403" t="s">
        <v>191</v>
      </c>
      <c r="O83" s="423"/>
      <c r="P83" s="321" t="s">
        <v>192</v>
      </c>
      <c r="Q83" s="409"/>
      <c r="R83" s="403" t="s">
        <v>193</v>
      </c>
      <c r="S83" s="383"/>
      <c r="T83" s="321" t="s">
        <v>194</v>
      </c>
      <c r="U83" s="410"/>
      <c r="V83" s="145" t="s">
        <v>206</v>
      </c>
      <c r="W83" s="411"/>
      <c r="X83" s="67"/>
      <c r="Y83" s="37"/>
      <c r="Z83" s="37"/>
      <c r="AA83" s="68"/>
      <c r="AB83" s="139">
        <f t="shared" si="13"/>
        <v>24</v>
      </c>
      <c r="AC83" s="47">
        <v>24</v>
      </c>
      <c r="AD83" s="40">
        <f t="shared" si="10"/>
        <v>48</v>
      </c>
      <c r="AE83" s="140" t="s">
        <v>136</v>
      </c>
      <c r="AF83" s="175"/>
    </row>
    <row r="84" spans="1:32" ht="30" x14ac:dyDescent="0.2">
      <c r="A84" s="119" t="s">
        <v>177</v>
      </c>
      <c r="B84" s="22" t="s">
        <v>83</v>
      </c>
      <c r="C84" s="369" t="s">
        <v>84</v>
      </c>
      <c r="D84" s="264">
        <v>21</v>
      </c>
      <c r="E84" s="48">
        <f t="shared" si="9"/>
        <v>48</v>
      </c>
      <c r="F84" s="359"/>
      <c r="G84" s="348"/>
      <c r="H84" s="328" t="s">
        <v>32</v>
      </c>
      <c r="I84" s="30"/>
      <c r="J84" s="389" t="s">
        <v>189</v>
      </c>
      <c r="K84" s="303"/>
      <c r="L84" s="379" t="s">
        <v>190</v>
      </c>
      <c r="M84" s="300"/>
      <c r="N84" s="389" t="s">
        <v>191</v>
      </c>
      <c r="O84" s="422"/>
      <c r="P84" s="379" t="s">
        <v>192</v>
      </c>
      <c r="Q84" s="300"/>
      <c r="R84" s="389" t="s">
        <v>193</v>
      </c>
      <c r="S84" s="211"/>
      <c r="T84" s="379" t="s">
        <v>194</v>
      </c>
      <c r="U84" s="143"/>
      <c r="V84" s="29" t="s">
        <v>206</v>
      </c>
      <c r="W84" s="351"/>
      <c r="X84" s="350"/>
      <c r="Y84" s="328"/>
      <c r="Z84" s="328"/>
      <c r="AA84" s="351"/>
      <c r="AB84" s="131">
        <f t="shared" si="13"/>
        <v>24</v>
      </c>
      <c r="AC84" s="48">
        <v>24</v>
      </c>
      <c r="AD84" s="48">
        <f t="shared" si="10"/>
        <v>48</v>
      </c>
      <c r="AE84" s="132" t="s">
        <v>167</v>
      </c>
    </row>
    <row r="85" spans="1:32" ht="30" x14ac:dyDescent="0.2">
      <c r="A85" s="119" t="s">
        <v>177</v>
      </c>
      <c r="B85" s="26" t="s">
        <v>85</v>
      </c>
      <c r="C85" s="369" t="s">
        <v>86</v>
      </c>
      <c r="D85" s="264">
        <v>21</v>
      </c>
      <c r="E85" s="48">
        <f t="shared" si="9"/>
        <v>48</v>
      </c>
      <c r="F85" s="359"/>
      <c r="G85" s="348"/>
      <c r="H85" s="406" t="s">
        <v>32</v>
      </c>
      <c r="I85" s="30"/>
      <c r="J85" s="404" t="s">
        <v>189</v>
      </c>
      <c r="K85" s="303"/>
      <c r="L85" s="402" t="s">
        <v>190</v>
      </c>
      <c r="M85" s="234"/>
      <c r="N85" s="404" t="s">
        <v>191</v>
      </c>
      <c r="O85" s="422"/>
      <c r="P85" s="379" t="s">
        <v>192</v>
      </c>
      <c r="Q85" s="300"/>
      <c r="R85" s="389" t="s">
        <v>193</v>
      </c>
      <c r="S85" s="211"/>
      <c r="T85" s="391" t="s">
        <v>194</v>
      </c>
      <c r="U85" s="72"/>
      <c r="V85" s="29" t="s">
        <v>206</v>
      </c>
      <c r="W85" s="351"/>
      <c r="X85" s="407"/>
      <c r="Y85" s="328"/>
      <c r="Z85" s="328"/>
      <c r="AA85" s="351"/>
      <c r="AB85" s="131">
        <f t="shared" si="13"/>
        <v>24</v>
      </c>
      <c r="AC85" s="48">
        <v>24</v>
      </c>
      <c r="AD85" s="48">
        <f t="shared" si="10"/>
        <v>48</v>
      </c>
      <c r="AE85" s="132" t="s">
        <v>168</v>
      </c>
    </row>
    <row r="86" spans="1:32" ht="15.75" x14ac:dyDescent="0.2">
      <c r="A86" s="119" t="s">
        <v>177</v>
      </c>
      <c r="B86" s="22" t="s">
        <v>87</v>
      </c>
      <c r="C86" s="369" t="s">
        <v>88</v>
      </c>
      <c r="D86" s="258">
        <v>21</v>
      </c>
      <c r="E86" s="48">
        <f t="shared" si="9"/>
        <v>48</v>
      </c>
      <c r="F86" s="359"/>
      <c r="G86" s="348" t="s">
        <v>32</v>
      </c>
      <c r="H86" s="30"/>
      <c r="I86" s="379" t="s">
        <v>189</v>
      </c>
      <c r="J86" s="311"/>
      <c r="K86" s="320" t="s">
        <v>190</v>
      </c>
      <c r="L86" s="30"/>
      <c r="M86" s="379" t="s">
        <v>191</v>
      </c>
      <c r="N86" s="311"/>
      <c r="O86" s="421"/>
      <c r="P86" s="321"/>
      <c r="Q86" s="379" t="s">
        <v>192</v>
      </c>
      <c r="R86" s="379"/>
      <c r="S86" s="383"/>
      <c r="T86" s="379"/>
      <c r="U86" s="379" t="s">
        <v>193</v>
      </c>
      <c r="V86" s="395"/>
      <c r="W86" s="389" t="s">
        <v>194</v>
      </c>
      <c r="X86" s="69"/>
      <c r="Y86" s="145" t="s">
        <v>206</v>
      </c>
      <c r="Z86" s="328"/>
      <c r="AA86" s="351"/>
      <c r="AB86" s="131">
        <f t="shared" si="13"/>
        <v>24</v>
      </c>
      <c r="AC86" s="48">
        <v>24</v>
      </c>
      <c r="AD86" s="48">
        <f t="shared" si="10"/>
        <v>48</v>
      </c>
      <c r="AE86" s="132" t="s">
        <v>136</v>
      </c>
    </row>
    <row r="87" spans="1:32" ht="45.75" x14ac:dyDescent="0.2">
      <c r="A87" s="119" t="s">
        <v>177</v>
      </c>
      <c r="B87" s="22" t="s">
        <v>157</v>
      </c>
      <c r="C87" s="363" t="s">
        <v>204</v>
      </c>
      <c r="D87" s="264">
        <v>21</v>
      </c>
      <c r="E87" s="48">
        <f t="shared" si="9"/>
        <v>48</v>
      </c>
      <c r="F87" s="360"/>
      <c r="G87" s="348" t="s">
        <v>32</v>
      </c>
      <c r="H87" s="30"/>
      <c r="I87" s="379" t="s">
        <v>189</v>
      </c>
      <c r="J87" s="313"/>
      <c r="K87" s="320" t="s">
        <v>190</v>
      </c>
      <c r="L87" s="234"/>
      <c r="M87" s="379" t="s">
        <v>191</v>
      </c>
      <c r="N87" s="313"/>
      <c r="O87" s="421"/>
      <c r="P87" s="379"/>
      <c r="Q87" s="379" t="s">
        <v>192</v>
      </c>
      <c r="R87" s="379"/>
      <c r="S87" s="384"/>
      <c r="T87" s="379"/>
      <c r="U87" s="379" t="s">
        <v>193</v>
      </c>
      <c r="V87" s="29"/>
      <c r="W87" s="389" t="s">
        <v>194</v>
      </c>
      <c r="X87" s="143"/>
      <c r="Y87" s="29" t="s">
        <v>206</v>
      </c>
      <c r="Z87" s="328"/>
      <c r="AA87" s="351"/>
      <c r="AB87" s="131">
        <f t="shared" si="13"/>
        <v>24</v>
      </c>
      <c r="AC87" s="48">
        <v>24</v>
      </c>
      <c r="AD87" s="48">
        <f t="shared" si="10"/>
        <v>48</v>
      </c>
      <c r="AE87" s="439" t="s">
        <v>168</v>
      </c>
    </row>
    <row r="88" spans="1:32" ht="16.5" thickBot="1" x14ac:dyDescent="0.25">
      <c r="A88" s="122" t="s">
        <v>177</v>
      </c>
      <c r="B88" s="254" t="s">
        <v>89</v>
      </c>
      <c r="C88" s="370" t="s">
        <v>90</v>
      </c>
      <c r="D88" s="104">
        <v>21</v>
      </c>
      <c r="E88" s="49">
        <f t="shared" si="9"/>
        <v>48</v>
      </c>
      <c r="F88" s="361"/>
      <c r="G88" s="349" t="s">
        <v>32</v>
      </c>
      <c r="H88" s="100"/>
      <c r="I88" s="392" t="s">
        <v>189</v>
      </c>
      <c r="J88" s="330"/>
      <c r="K88" s="412" t="s">
        <v>190</v>
      </c>
      <c r="L88" s="100"/>
      <c r="M88" s="392" t="s">
        <v>191</v>
      </c>
      <c r="N88" s="330"/>
      <c r="O88" s="429"/>
      <c r="P88" s="392"/>
      <c r="Q88" s="392" t="s">
        <v>192</v>
      </c>
      <c r="R88" s="392"/>
      <c r="S88" s="134"/>
      <c r="T88" s="392"/>
      <c r="U88" s="392" t="s">
        <v>193</v>
      </c>
      <c r="V88" s="124"/>
      <c r="W88" s="397" t="s">
        <v>194</v>
      </c>
      <c r="X88" s="413"/>
      <c r="Y88" s="124" t="s">
        <v>206</v>
      </c>
      <c r="Z88" s="329"/>
      <c r="AA88" s="352"/>
      <c r="AB88" s="133">
        <f>(COUNTA(G88:AA88)*3)</f>
        <v>24</v>
      </c>
      <c r="AC88" s="49">
        <v>24</v>
      </c>
      <c r="AD88" s="49">
        <f t="shared" si="10"/>
        <v>48</v>
      </c>
      <c r="AE88" s="440" t="s">
        <v>167</v>
      </c>
    </row>
    <row r="89" spans="1:32" x14ac:dyDescent="0.2">
      <c r="E89" s="2">
        <f>SUM(E65:E88)+SUM(E11:E55)</f>
        <v>3184</v>
      </c>
    </row>
    <row r="102" spans="5:31" x14ac:dyDescent="0.2">
      <c r="E102" s="2">
        <f>+AE102</f>
        <v>2896</v>
      </c>
      <c r="AD102" s="2">
        <f>SUM(AD11:AD82)</f>
        <v>2896</v>
      </c>
      <c r="AE102" s="2">
        <f>SUM(AD11:AD82)</f>
        <v>2896</v>
      </c>
    </row>
  </sheetData>
  <autoFilter ref="A10:F89" xr:uid="{00000000-0009-0000-0000-000002000000}"/>
  <mergeCells count="27">
    <mergeCell ref="S62:W62"/>
    <mergeCell ref="H54:Y54"/>
    <mergeCell ref="AE62:AE64"/>
    <mergeCell ref="X62:AA62"/>
    <mergeCell ref="AB62:AB64"/>
    <mergeCell ref="AC62:AC64"/>
    <mergeCell ref="AD62:AD64"/>
    <mergeCell ref="A59:B59"/>
    <mergeCell ref="G62:J62"/>
    <mergeCell ref="K62:N62"/>
    <mergeCell ref="O62:R62"/>
    <mergeCell ref="A58:B58"/>
    <mergeCell ref="AF8:AF10"/>
    <mergeCell ref="AE8:AE10"/>
    <mergeCell ref="B1:J3"/>
    <mergeCell ref="A4:B4"/>
    <mergeCell ref="F4:G4"/>
    <mergeCell ref="A5:B5"/>
    <mergeCell ref="F5:G5"/>
    <mergeCell ref="AC8:AC10"/>
    <mergeCell ref="AD8:AD10"/>
    <mergeCell ref="G8:J8"/>
    <mergeCell ref="K8:N8"/>
    <mergeCell ref="O8:R8"/>
    <mergeCell ref="AB8:AB10"/>
    <mergeCell ref="X8:AA8"/>
    <mergeCell ref="S8:W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U32"/>
  <sheetViews>
    <sheetView topLeftCell="A4" zoomScale="110" zoomScaleNormal="110" workbookViewId="0">
      <pane xSplit="3" ySplit="7" topLeftCell="D11" activePane="bottomRight" state="frozen"/>
      <selection activeCell="A4" sqref="A4"/>
      <selection pane="topRight" activeCell="E4" sqref="E4"/>
      <selection pane="bottomLeft" activeCell="A11" sqref="A11"/>
      <selection pane="bottomRight" activeCell="D4" sqref="D1:D1048576"/>
    </sheetView>
  </sheetViews>
  <sheetFormatPr baseColWidth="10" defaultRowHeight="14.25" x14ac:dyDescent="0.2"/>
  <cols>
    <col min="1" max="1" width="11.42578125" style="2"/>
    <col min="2" max="2" width="16.7109375" style="2" customWidth="1"/>
    <col min="3" max="3" width="37.140625" style="2" customWidth="1"/>
    <col min="4" max="5" width="12.42578125" style="2" customWidth="1"/>
    <col min="6" max="6" width="11.42578125" style="2"/>
    <col min="7" max="124" width="9.140625" style="2" customWidth="1"/>
    <col min="125" max="125" width="9.140625" style="171" customWidth="1"/>
    <col min="126" max="133" width="9.140625" style="2" customWidth="1"/>
    <col min="134" max="277" width="11.42578125" style="2"/>
    <col min="278" max="278" width="16.7109375" style="2" customWidth="1"/>
    <col min="279" max="279" width="20.28515625" style="2" customWidth="1"/>
    <col min="280" max="280" width="18.7109375" style="2" customWidth="1"/>
    <col min="281" max="281" width="17" style="2" customWidth="1"/>
    <col min="282" max="282" width="16.5703125" style="2" customWidth="1"/>
    <col min="283" max="283" width="11.42578125" style="2"/>
    <col min="284" max="284" width="12.42578125" style="2" customWidth="1"/>
    <col min="285" max="533" width="11.42578125" style="2"/>
    <col min="534" max="534" width="16.7109375" style="2" customWidth="1"/>
    <col min="535" max="535" width="20.28515625" style="2" customWidth="1"/>
    <col min="536" max="536" width="18.7109375" style="2" customWidth="1"/>
    <col min="537" max="537" width="17" style="2" customWidth="1"/>
    <col min="538" max="538" width="16.5703125" style="2" customWidth="1"/>
    <col min="539" max="539" width="11.42578125" style="2"/>
    <col min="540" max="540" width="12.42578125" style="2" customWidth="1"/>
    <col min="541" max="789" width="11.42578125" style="2"/>
    <col min="790" max="790" width="16.7109375" style="2" customWidth="1"/>
    <col min="791" max="791" width="20.28515625" style="2" customWidth="1"/>
    <col min="792" max="792" width="18.7109375" style="2" customWidth="1"/>
    <col min="793" max="793" width="17" style="2" customWidth="1"/>
    <col min="794" max="794" width="16.5703125" style="2" customWidth="1"/>
    <col min="795" max="795" width="11.42578125" style="2"/>
    <col min="796" max="796" width="12.42578125" style="2" customWidth="1"/>
    <col min="797" max="1045" width="11.42578125" style="2"/>
    <col min="1046" max="1046" width="16.7109375" style="2" customWidth="1"/>
    <col min="1047" max="1047" width="20.28515625" style="2" customWidth="1"/>
    <col min="1048" max="1048" width="18.7109375" style="2" customWidth="1"/>
    <col min="1049" max="1049" width="17" style="2" customWidth="1"/>
    <col min="1050" max="1050" width="16.5703125" style="2" customWidth="1"/>
    <col min="1051" max="1051" width="11.42578125" style="2"/>
    <col min="1052" max="1052" width="12.42578125" style="2" customWidth="1"/>
    <col min="1053" max="1301" width="11.42578125" style="2"/>
    <col min="1302" max="1302" width="16.7109375" style="2" customWidth="1"/>
    <col min="1303" max="1303" width="20.28515625" style="2" customWidth="1"/>
    <col min="1304" max="1304" width="18.7109375" style="2" customWidth="1"/>
    <col min="1305" max="1305" width="17" style="2" customWidth="1"/>
    <col min="1306" max="1306" width="16.5703125" style="2" customWidth="1"/>
    <col min="1307" max="1307" width="11.42578125" style="2"/>
    <col min="1308" max="1308" width="12.42578125" style="2" customWidth="1"/>
    <col min="1309" max="1557" width="11.42578125" style="2"/>
    <col min="1558" max="1558" width="16.7109375" style="2" customWidth="1"/>
    <col min="1559" max="1559" width="20.28515625" style="2" customWidth="1"/>
    <col min="1560" max="1560" width="18.7109375" style="2" customWidth="1"/>
    <col min="1561" max="1561" width="17" style="2" customWidth="1"/>
    <col min="1562" max="1562" width="16.5703125" style="2" customWidth="1"/>
    <col min="1563" max="1563" width="11.42578125" style="2"/>
    <col min="1564" max="1564" width="12.42578125" style="2" customWidth="1"/>
    <col min="1565" max="1813" width="11.42578125" style="2"/>
    <col min="1814" max="1814" width="16.7109375" style="2" customWidth="1"/>
    <col min="1815" max="1815" width="20.28515625" style="2" customWidth="1"/>
    <col min="1816" max="1816" width="18.7109375" style="2" customWidth="1"/>
    <col min="1817" max="1817" width="17" style="2" customWidth="1"/>
    <col min="1818" max="1818" width="16.5703125" style="2" customWidth="1"/>
    <col min="1819" max="1819" width="11.42578125" style="2"/>
    <col min="1820" max="1820" width="12.42578125" style="2" customWidth="1"/>
    <col min="1821" max="2069" width="11.42578125" style="2"/>
    <col min="2070" max="2070" width="16.7109375" style="2" customWidth="1"/>
    <col min="2071" max="2071" width="20.28515625" style="2" customWidth="1"/>
    <col min="2072" max="2072" width="18.7109375" style="2" customWidth="1"/>
    <col min="2073" max="2073" width="17" style="2" customWidth="1"/>
    <col min="2074" max="2074" width="16.5703125" style="2" customWidth="1"/>
    <col min="2075" max="2075" width="11.42578125" style="2"/>
    <col min="2076" max="2076" width="12.42578125" style="2" customWidth="1"/>
    <col min="2077" max="2325" width="11.42578125" style="2"/>
    <col min="2326" max="2326" width="16.7109375" style="2" customWidth="1"/>
    <col min="2327" max="2327" width="20.28515625" style="2" customWidth="1"/>
    <col min="2328" max="2328" width="18.7109375" style="2" customWidth="1"/>
    <col min="2329" max="2329" width="17" style="2" customWidth="1"/>
    <col min="2330" max="2330" width="16.5703125" style="2" customWidth="1"/>
    <col min="2331" max="2331" width="11.42578125" style="2"/>
    <col min="2332" max="2332" width="12.42578125" style="2" customWidth="1"/>
    <col min="2333" max="2581" width="11.42578125" style="2"/>
    <col min="2582" max="2582" width="16.7109375" style="2" customWidth="1"/>
    <col min="2583" max="2583" width="20.28515625" style="2" customWidth="1"/>
    <col min="2584" max="2584" width="18.7109375" style="2" customWidth="1"/>
    <col min="2585" max="2585" width="17" style="2" customWidth="1"/>
    <col min="2586" max="2586" width="16.5703125" style="2" customWidth="1"/>
    <col min="2587" max="2587" width="11.42578125" style="2"/>
    <col min="2588" max="2588" width="12.42578125" style="2" customWidth="1"/>
    <col min="2589" max="2837" width="11.42578125" style="2"/>
    <col min="2838" max="2838" width="16.7109375" style="2" customWidth="1"/>
    <col min="2839" max="2839" width="20.28515625" style="2" customWidth="1"/>
    <col min="2840" max="2840" width="18.7109375" style="2" customWidth="1"/>
    <col min="2841" max="2841" width="17" style="2" customWidth="1"/>
    <col min="2842" max="2842" width="16.5703125" style="2" customWidth="1"/>
    <col min="2843" max="2843" width="11.42578125" style="2"/>
    <col min="2844" max="2844" width="12.42578125" style="2" customWidth="1"/>
    <col min="2845" max="3093" width="11.42578125" style="2"/>
    <col min="3094" max="3094" width="16.7109375" style="2" customWidth="1"/>
    <col min="3095" max="3095" width="20.28515625" style="2" customWidth="1"/>
    <col min="3096" max="3096" width="18.7109375" style="2" customWidth="1"/>
    <col min="3097" max="3097" width="17" style="2" customWidth="1"/>
    <col min="3098" max="3098" width="16.5703125" style="2" customWidth="1"/>
    <col min="3099" max="3099" width="11.42578125" style="2"/>
    <col min="3100" max="3100" width="12.42578125" style="2" customWidth="1"/>
    <col min="3101" max="3349" width="11.42578125" style="2"/>
    <col min="3350" max="3350" width="16.7109375" style="2" customWidth="1"/>
    <col min="3351" max="3351" width="20.28515625" style="2" customWidth="1"/>
    <col min="3352" max="3352" width="18.7109375" style="2" customWidth="1"/>
    <col min="3353" max="3353" width="17" style="2" customWidth="1"/>
    <col min="3354" max="3354" width="16.5703125" style="2" customWidth="1"/>
    <col min="3355" max="3355" width="11.42578125" style="2"/>
    <col min="3356" max="3356" width="12.42578125" style="2" customWidth="1"/>
    <col min="3357" max="3605" width="11.42578125" style="2"/>
    <col min="3606" max="3606" width="16.7109375" style="2" customWidth="1"/>
    <col min="3607" max="3607" width="20.28515625" style="2" customWidth="1"/>
    <col min="3608" max="3608" width="18.7109375" style="2" customWidth="1"/>
    <col min="3609" max="3609" width="17" style="2" customWidth="1"/>
    <col min="3610" max="3610" width="16.5703125" style="2" customWidth="1"/>
    <col min="3611" max="3611" width="11.42578125" style="2"/>
    <col min="3612" max="3612" width="12.42578125" style="2" customWidth="1"/>
    <col min="3613" max="3861" width="11.42578125" style="2"/>
    <col min="3862" max="3862" width="16.7109375" style="2" customWidth="1"/>
    <col min="3863" max="3863" width="20.28515625" style="2" customWidth="1"/>
    <col min="3864" max="3864" width="18.7109375" style="2" customWidth="1"/>
    <col min="3865" max="3865" width="17" style="2" customWidth="1"/>
    <col min="3866" max="3866" width="16.5703125" style="2" customWidth="1"/>
    <col min="3867" max="3867" width="11.42578125" style="2"/>
    <col min="3868" max="3868" width="12.42578125" style="2" customWidth="1"/>
    <col min="3869" max="4117" width="11.42578125" style="2"/>
    <col min="4118" max="4118" width="16.7109375" style="2" customWidth="1"/>
    <col min="4119" max="4119" width="20.28515625" style="2" customWidth="1"/>
    <col min="4120" max="4120" width="18.7109375" style="2" customWidth="1"/>
    <col min="4121" max="4121" width="17" style="2" customWidth="1"/>
    <col min="4122" max="4122" width="16.5703125" style="2" customWidth="1"/>
    <col min="4123" max="4123" width="11.42578125" style="2"/>
    <col min="4124" max="4124" width="12.42578125" style="2" customWidth="1"/>
    <col min="4125" max="4373" width="11.42578125" style="2"/>
    <col min="4374" max="4374" width="16.7109375" style="2" customWidth="1"/>
    <col min="4375" max="4375" width="20.28515625" style="2" customWidth="1"/>
    <col min="4376" max="4376" width="18.7109375" style="2" customWidth="1"/>
    <col min="4377" max="4377" width="17" style="2" customWidth="1"/>
    <col min="4378" max="4378" width="16.5703125" style="2" customWidth="1"/>
    <col min="4379" max="4379" width="11.42578125" style="2"/>
    <col min="4380" max="4380" width="12.42578125" style="2" customWidth="1"/>
    <col min="4381" max="4629" width="11.42578125" style="2"/>
    <col min="4630" max="4630" width="16.7109375" style="2" customWidth="1"/>
    <col min="4631" max="4631" width="20.28515625" style="2" customWidth="1"/>
    <col min="4632" max="4632" width="18.7109375" style="2" customWidth="1"/>
    <col min="4633" max="4633" width="17" style="2" customWidth="1"/>
    <col min="4634" max="4634" width="16.5703125" style="2" customWidth="1"/>
    <col min="4635" max="4635" width="11.42578125" style="2"/>
    <col min="4636" max="4636" width="12.42578125" style="2" customWidth="1"/>
    <col min="4637" max="4885" width="11.42578125" style="2"/>
    <col min="4886" max="4886" width="16.7109375" style="2" customWidth="1"/>
    <col min="4887" max="4887" width="20.28515625" style="2" customWidth="1"/>
    <col min="4888" max="4888" width="18.7109375" style="2" customWidth="1"/>
    <col min="4889" max="4889" width="17" style="2" customWidth="1"/>
    <col min="4890" max="4890" width="16.5703125" style="2" customWidth="1"/>
    <col min="4891" max="4891" width="11.42578125" style="2"/>
    <col min="4892" max="4892" width="12.42578125" style="2" customWidth="1"/>
    <col min="4893" max="5141" width="11.42578125" style="2"/>
    <col min="5142" max="5142" width="16.7109375" style="2" customWidth="1"/>
    <col min="5143" max="5143" width="20.28515625" style="2" customWidth="1"/>
    <col min="5144" max="5144" width="18.7109375" style="2" customWidth="1"/>
    <col min="5145" max="5145" width="17" style="2" customWidth="1"/>
    <col min="5146" max="5146" width="16.5703125" style="2" customWidth="1"/>
    <col min="5147" max="5147" width="11.42578125" style="2"/>
    <col min="5148" max="5148" width="12.42578125" style="2" customWidth="1"/>
    <col min="5149" max="5397" width="11.42578125" style="2"/>
    <col min="5398" max="5398" width="16.7109375" style="2" customWidth="1"/>
    <col min="5399" max="5399" width="20.28515625" style="2" customWidth="1"/>
    <col min="5400" max="5400" width="18.7109375" style="2" customWidth="1"/>
    <col min="5401" max="5401" width="17" style="2" customWidth="1"/>
    <col min="5402" max="5402" width="16.5703125" style="2" customWidth="1"/>
    <col min="5403" max="5403" width="11.42578125" style="2"/>
    <col min="5404" max="5404" width="12.42578125" style="2" customWidth="1"/>
    <col min="5405" max="5653" width="11.42578125" style="2"/>
    <col min="5654" max="5654" width="16.7109375" style="2" customWidth="1"/>
    <col min="5655" max="5655" width="20.28515625" style="2" customWidth="1"/>
    <col min="5656" max="5656" width="18.7109375" style="2" customWidth="1"/>
    <col min="5657" max="5657" width="17" style="2" customWidth="1"/>
    <col min="5658" max="5658" width="16.5703125" style="2" customWidth="1"/>
    <col min="5659" max="5659" width="11.42578125" style="2"/>
    <col min="5660" max="5660" width="12.42578125" style="2" customWidth="1"/>
    <col min="5661" max="5909" width="11.42578125" style="2"/>
    <col min="5910" max="5910" width="16.7109375" style="2" customWidth="1"/>
    <col min="5911" max="5911" width="20.28515625" style="2" customWidth="1"/>
    <col min="5912" max="5912" width="18.7109375" style="2" customWidth="1"/>
    <col min="5913" max="5913" width="17" style="2" customWidth="1"/>
    <col min="5914" max="5914" width="16.5703125" style="2" customWidth="1"/>
    <col min="5915" max="5915" width="11.42578125" style="2"/>
    <col min="5916" max="5916" width="12.42578125" style="2" customWidth="1"/>
    <col min="5917" max="6165" width="11.42578125" style="2"/>
    <col min="6166" max="6166" width="16.7109375" style="2" customWidth="1"/>
    <col min="6167" max="6167" width="20.28515625" style="2" customWidth="1"/>
    <col min="6168" max="6168" width="18.7109375" style="2" customWidth="1"/>
    <col min="6169" max="6169" width="17" style="2" customWidth="1"/>
    <col min="6170" max="6170" width="16.5703125" style="2" customWidth="1"/>
    <col min="6171" max="6171" width="11.42578125" style="2"/>
    <col min="6172" max="6172" width="12.42578125" style="2" customWidth="1"/>
    <col min="6173" max="6421" width="11.42578125" style="2"/>
    <col min="6422" max="6422" width="16.7109375" style="2" customWidth="1"/>
    <col min="6423" max="6423" width="20.28515625" style="2" customWidth="1"/>
    <col min="6424" max="6424" width="18.7109375" style="2" customWidth="1"/>
    <col min="6425" max="6425" width="17" style="2" customWidth="1"/>
    <col min="6426" max="6426" width="16.5703125" style="2" customWidth="1"/>
    <col min="6427" max="6427" width="11.42578125" style="2"/>
    <col min="6428" max="6428" width="12.42578125" style="2" customWidth="1"/>
    <col min="6429" max="6677" width="11.42578125" style="2"/>
    <col min="6678" max="6678" width="16.7109375" style="2" customWidth="1"/>
    <col min="6679" max="6679" width="20.28515625" style="2" customWidth="1"/>
    <col min="6680" max="6680" width="18.7109375" style="2" customWidth="1"/>
    <col min="6681" max="6681" width="17" style="2" customWidth="1"/>
    <col min="6682" max="6682" width="16.5703125" style="2" customWidth="1"/>
    <col min="6683" max="6683" width="11.42578125" style="2"/>
    <col min="6684" max="6684" width="12.42578125" style="2" customWidth="1"/>
    <col min="6685" max="6933" width="11.42578125" style="2"/>
    <col min="6934" max="6934" width="16.7109375" style="2" customWidth="1"/>
    <col min="6935" max="6935" width="20.28515625" style="2" customWidth="1"/>
    <col min="6936" max="6936" width="18.7109375" style="2" customWidth="1"/>
    <col min="6937" max="6937" width="17" style="2" customWidth="1"/>
    <col min="6938" max="6938" width="16.5703125" style="2" customWidth="1"/>
    <col min="6939" max="6939" width="11.42578125" style="2"/>
    <col min="6940" max="6940" width="12.42578125" style="2" customWidth="1"/>
    <col min="6941" max="7189" width="11.42578125" style="2"/>
    <col min="7190" max="7190" width="16.7109375" style="2" customWidth="1"/>
    <col min="7191" max="7191" width="20.28515625" style="2" customWidth="1"/>
    <col min="7192" max="7192" width="18.7109375" style="2" customWidth="1"/>
    <col min="7193" max="7193" width="17" style="2" customWidth="1"/>
    <col min="7194" max="7194" width="16.5703125" style="2" customWidth="1"/>
    <col min="7195" max="7195" width="11.42578125" style="2"/>
    <col min="7196" max="7196" width="12.42578125" style="2" customWidth="1"/>
    <col min="7197" max="7445" width="11.42578125" style="2"/>
    <col min="7446" max="7446" width="16.7109375" style="2" customWidth="1"/>
    <col min="7447" max="7447" width="20.28515625" style="2" customWidth="1"/>
    <col min="7448" max="7448" width="18.7109375" style="2" customWidth="1"/>
    <col min="7449" max="7449" width="17" style="2" customWidth="1"/>
    <col min="7450" max="7450" width="16.5703125" style="2" customWidth="1"/>
    <col min="7451" max="7451" width="11.42578125" style="2"/>
    <col min="7452" max="7452" width="12.42578125" style="2" customWidth="1"/>
    <col min="7453" max="7701" width="11.42578125" style="2"/>
    <col min="7702" max="7702" width="16.7109375" style="2" customWidth="1"/>
    <col min="7703" max="7703" width="20.28515625" style="2" customWidth="1"/>
    <col min="7704" max="7704" width="18.7109375" style="2" customWidth="1"/>
    <col min="7705" max="7705" width="17" style="2" customWidth="1"/>
    <col min="7706" max="7706" width="16.5703125" style="2" customWidth="1"/>
    <col min="7707" max="7707" width="11.42578125" style="2"/>
    <col min="7708" max="7708" width="12.42578125" style="2" customWidth="1"/>
    <col min="7709" max="7957" width="11.42578125" style="2"/>
    <col min="7958" max="7958" width="16.7109375" style="2" customWidth="1"/>
    <col min="7959" max="7959" width="20.28515625" style="2" customWidth="1"/>
    <col min="7960" max="7960" width="18.7109375" style="2" customWidth="1"/>
    <col min="7961" max="7961" width="17" style="2" customWidth="1"/>
    <col min="7962" max="7962" width="16.5703125" style="2" customWidth="1"/>
    <col min="7963" max="7963" width="11.42578125" style="2"/>
    <col min="7964" max="7964" width="12.42578125" style="2" customWidth="1"/>
    <col min="7965" max="8213" width="11.42578125" style="2"/>
    <col min="8214" max="8214" width="16.7109375" style="2" customWidth="1"/>
    <col min="8215" max="8215" width="20.28515625" style="2" customWidth="1"/>
    <col min="8216" max="8216" width="18.7109375" style="2" customWidth="1"/>
    <col min="8217" max="8217" width="17" style="2" customWidth="1"/>
    <col min="8218" max="8218" width="16.5703125" style="2" customWidth="1"/>
    <col min="8219" max="8219" width="11.42578125" style="2"/>
    <col min="8220" max="8220" width="12.42578125" style="2" customWidth="1"/>
    <col min="8221" max="8469" width="11.42578125" style="2"/>
    <col min="8470" max="8470" width="16.7109375" style="2" customWidth="1"/>
    <col min="8471" max="8471" width="20.28515625" style="2" customWidth="1"/>
    <col min="8472" max="8472" width="18.7109375" style="2" customWidth="1"/>
    <col min="8473" max="8473" width="17" style="2" customWidth="1"/>
    <col min="8474" max="8474" width="16.5703125" style="2" customWidth="1"/>
    <col min="8475" max="8475" width="11.42578125" style="2"/>
    <col min="8476" max="8476" width="12.42578125" style="2" customWidth="1"/>
    <col min="8477" max="8725" width="11.42578125" style="2"/>
    <col min="8726" max="8726" width="16.7109375" style="2" customWidth="1"/>
    <col min="8727" max="8727" width="20.28515625" style="2" customWidth="1"/>
    <col min="8728" max="8728" width="18.7109375" style="2" customWidth="1"/>
    <col min="8729" max="8729" width="17" style="2" customWidth="1"/>
    <col min="8730" max="8730" width="16.5703125" style="2" customWidth="1"/>
    <col min="8731" max="8731" width="11.42578125" style="2"/>
    <col min="8732" max="8732" width="12.42578125" style="2" customWidth="1"/>
    <col min="8733" max="8981" width="11.42578125" style="2"/>
    <col min="8982" max="8982" width="16.7109375" style="2" customWidth="1"/>
    <col min="8983" max="8983" width="20.28515625" style="2" customWidth="1"/>
    <col min="8984" max="8984" width="18.7109375" style="2" customWidth="1"/>
    <col min="8985" max="8985" width="17" style="2" customWidth="1"/>
    <col min="8986" max="8986" width="16.5703125" style="2" customWidth="1"/>
    <col min="8987" max="8987" width="11.42578125" style="2"/>
    <col min="8988" max="8988" width="12.42578125" style="2" customWidth="1"/>
    <col min="8989" max="9237" width="11.42578125" style="2"/>
    <col min="9238" max="9238" width="16.7109375" style="2" customWidth="1"/>
    <col min="9239" max="9239" width="20.28515625" style="2" customWidth="1"/>
    <col min="9240" max="9240" width="18.7109375" style="2" customWidth="1"/>
    <col min="9241" max="9241" width="17" style="2" customWidth="1"/>
    <col min="9242" max="9242" width="16.5703125" style="2" customWidth="1"/>
    <col min="9243" max="9243" width="11.42578125" style="2"/>
    <col min="9244" max="9244" width="12.42578125" style="2" customWidth="1"/>
    <col min="9245" max="9493" width="11.42578125" style="2"/>
    <col min="9494" max="9494" width="16.7109375" style="2" customWidth="1"/>
    <col min="9495" max="9495" width="20.28515625" style="2" customWidth="1"/>
    <col min="9496" max="9496" width="18.7109375" style="2" customWidth="1"/>
    <col min="9497" max="9497" width="17" style="2" customWidth="1"/>
    <col min="9498" max="9498" width="16.5703125" style="2" customWidth="1"/>
    <col min="9499" max="9499" width="11.42578125" style="2"/>
    <col min="9500" max="9500" width="12.42578125" style="2" customWidth="1"/>
    <col min="9501" max="9749" width="11.42578125" style="2"/>
    <col min="9750" max="9750" width="16.7109375" style="2" customWidth="1"/>
    <col min="9751" max="9751" width="20.28515625" style="2" customWidth="1"/>
    <col min="9752" max="9752" width="18.7109375" style="2" customWidth="1"/>
    <col min="9753" max="9753" width="17" style="2" customWidth="1"/>
    <col min="9754" max="9754" width="16.5703125" style="2" customWidth="1"/>
    <col min="9755" max="9755" width="11.42578125" style="2"/>
    <col min="9756" max="9756" width="12.42578125" style="2" customWidth="1"/>
    <col min="9757" max="10005" width="11.42578125" style="2"/>
    <col min="10006" max="10006" width="16.7109375" style="2" customWidth="1"/>
    <col min="10007" max="10007" width="20.28515625" style="2" customWidth="1"/>
    <col min="10008" max="10008" width="18.7109375" style="2" customWidth="1"/>
    <col min="10009" max="10009" width="17" style="2" customWidth="1"/>
    <col min="10010" max="10010" width="16.5703125" style="2" customWidth="1"/>
    <col min="10011" max="10011" width="11.42578125" style="2"/>
    <col min="10012" max="10012" width="12.42578125" style="2" customWidth="1"/>
    <col min="10013" max="10261" width="11.42578125" style="2"/>
    <col min="10262" max="10262" width="16.7109375" style="2" customWidth="1"/>
    <col min="10263" max="10263" width="20.28515625" style="2" customWidth="1"/>
    <col min="10264" max="10264" width="18.7109375" style="2" customWidth="1"/>
    <col min="10265" max="10265" width="17" style="2" customWidth="1"/>
    <col min="10266" max="10266" width="16.5703125" style="2" customWidth="1"/>
    <col min="10267" max="10267" width="11.42578125" style="2"/>
    <col min="10268" max="10268" width="12.42578125" style="2" customWidth="1"/>
    <col min="10269" max="10517" width="11.42578125" style="2"/>
    <col min="10518" max="10518" width="16.7109375" style="2" customWidth="1"/>
    <col min="10519" max="10519" width="20.28515625" style="2" customWidth="1"/>
    <col min="10520" max="10520" width="18.7109375" style="2" customWidth="1"/>
    <col min="10521" max="10521" width="17" style="2" customWidth="1"/>
    <col min="10522" max="10522" width="16.5703125" style="2" customWidth="1"/>
    <col min="10523" max="10523" width="11.42578125" style="2"/>
    <col min="10524" max="10524" width="12.42578125" style="2" customWidth="1"/>
    <col min="10525" max="10773" width="11.42578125" style="2"/>
    <col min="10774" max="10774" width="16.7109375" style="2" customWidth="1"/>
    <col min="10775" max="10775" width="20.28515625" style="2" customWidth="1"/>
    <col min="10776" max="10776" width="18.7109375" style="2" customWidth="1"/>
    <col min="10777" max="10777" width="17" style="2" customWidth="1"/>
    <col min="10778" max="10778" width="16.5703125" style="2" customWidth="1"/>
    <col min="10779" max="10779" width="11.42578125" style="2"/>
    <col min="10780" max="10780" width="12.42578125" style="2" customWidth="1"/>
    <col min="10781" max="11029" width="11.42578125" style="2"/>
    <col min="11030" max="11030" width="16.7109375" style="2" customWidth="1"/>
    <col min="11031" max="11031" width="20.28515625" style="2" customWidth="1"/>
    <col min="11032" max="11032" width="18.7109375" style="2" customWidth="1"/>
    <col min="11033" max="11033" width="17" style="2" customWidth="1"/>
    <col min="11034" max="11034" width="16.5703125" style="2" customWidth="1"/>
    <col min="11035" max="11035" width="11.42578125" style="2"/>
    <col min="11036" max="11036" width="12.42578125" style="2" customWidth="1"/>
    <col min="11037" max="11285" width="11.42578125" style="2"/>
    <col min="11286" max="11286" width="16.7109375" style="2" customWidth="1"/>
    <col min="11287" max="11287" width="20.28515625" style="2" customWidth="1"/>
    <col min="11288" max="11288" width="18.7109375" style="2" customWidth="1"/>
    <col min="11289" max="11289" width="17" style="2" customWidth="1"/>
    <col min="11290" max="11290" width="16.5703125" style="2" customWidth="1"/>
    <col min="11291" max="11291" width="11.42578125" style="2"/>
    <col min="11292" max="11292" width="12.42578125" style="2" customWidth="1"/>
    <col min="11293" max="11541" width="11.42578125" style="2"/>
    <col min="11542" max="11542" width="16.7109375" style="2" customWidth="1"/>
    <col min="11543" max="11543" width="20.28515625" style="2" customWidth="1"/>
    <col min="11544" max="11544" width="18.7109375" style="2" customWidth="1"/>
    <col min="11545" max="11545" width="17" style="2" customWidth="1"/>
    <col min="11546" max="11546" width="16.5703125" style="2" customWidth="1"/>
    <col min="11547" max="11547" width="11.42578125" style="2"/>
    <col min="11548" max="11548" width="12.42578125" style="2" customWidth="1"/>
    <col min="11549" max="11797" width="11.42578125" style="2"/>
    <col min="11798" max="11798" width="16.7109375" style="2" customWidth="1"/>
    <col min="11799" max="11799" width="20.28515625" style="2" customWidth="1"/>
    <col min="11800" max="11800" width="18.7109375" style="2" customWidth="1"/>
    <col min="11801" max="11801" width="17" style="2" customWidth="1"/>
    <col min="11802" max="11802" width="16.5703125" style="2" customWidth="1"/>
    <col min="11803" max="11803" width="11.42578125" style="2"/>
    <col min="11804" max="11804" width="12.42578125" style="2" customWidth="1"/>
    <col min="11805" max="12053" width="11.42578125" style="2"/>
    <col min="12054" max="12054" width="16.7109375" style="2" customWidth="1"/>
    <col min="12055" max="12055" width="20.28515625" style="2" customWidth="1"/>
    <col min="12056" max="12056" width="18.7109375" style="2" customWidth="1"/>
    <col min="12057" max="12057" width="17" style="2" customWidth="1"/>
    <col min="12058" max="12058" width="16.5703125" style="2" customWidth="1"/>
    <col min="12059" max="12059" width="11.42578125" style="2"/>
    <col min="12060" max="12060" width="12.42578125" style="2" customWidth="1"/>
    <col min="12061" max="12309" width="11.42578125" style="2"/>
    <col min="12310" max="12310" width="16.7109375" style="2" customWidth="1"/>
    <col min="12311" max="12311" width="20.28515625" style="2" customWidth="1"/>
    <col min="12312" max="12312" width="18.7109375" style="2" customWidth="1"/>
    <col min="12313" max="12313" width="17" style="2" customWidth="1"/>
    <col min="12314" max="12314" width="16.5703125" style="2" customWidth="1"/>
    <col min="12315" max="12315" width="11.42578125" style="2"/>
    <col min="12316" max="12316" width="12.42578125" style="2" customWidth="1"/>
    <col min="12317" max="12565" width="11.42578125" style="2"/>
    <col min="12566" max="12566" width="16.7109375" style="2" customWidth="1"/>
    <col min="12567" max="12567" width="20.28515625" style="2" customWidth="1"/>
    <col min="12568" max="12568" width="18.7109375" style="2" customWidth="1"/>
    <col min="12569" max="12569" width="17" style="2" customWidth="1"/>
    <col min="12570" max="12570" width="16.5703125" style="2" customWidth="1"/>
    <col min="12571" max="12571" width="11.42578125" style="2"/>
    <col min="12572" max="12572" width="12.42578125" style="2" customWidth="1"/>
    <col min="12573" max="12821" width="11.42578125" style="2"/>
    <col min="12822" max="12822" width="16.7109375" style="2" customWidth="1"/>
    <col min="12823" max="12823" width="20.28515625" style="2" customWidth="1"/>
    <col min="12824" max="12824" width="18.7109375" style="2" customWidth="1"/>
    <col min="12825" max="12825" width="17" style="2" customWidth="1"/>
    <col min="12826" max="12826" width="16.5703125" style="2" customWidth="1"/>
    <col min="12827" max="12827" width="11.42578125" style="2"/>
    <col min="12828" max="12828" width="12.42578125" style="2" customWidth="1"/>
    <col min="12829" max="13077" width="11.42578125" style="2"/>
    <col min="13078" max="13078" width="16.7109375" style="2" customWidth="1"/>
    <col min="13079" max="13079" width="20.28515625" style="2" customWidth="1"/>
    <col min="13080" max="13080" width="18.7109375" style="2" customWidth="1"/>
    <col min="13081" max="13081" width="17" style="2" customWidth="1"/>
    <col min="13082" max="13082" width="16.5703125" style="2" customWidth="1"/>
    <col min="13083" max="13083" width="11.42578125" style="2"/>
    <col min="13084" max="13084" width="12.42578125" style="2" customWidth="1"/>
    <col min="13085" max="13333" width="11.42578125" style="2"/>
    <col min="13334" max="13334" width="16.7109375" style="2" customWidth="1"/>
    <col min="13335" max="13335" width="20.28515625" style="2" customWidth="1"/>
    <col min="13336" max="13336" width="18.7109375" style="2" customWidth="1"/>
    <col min="13337" max="13337" width="17" style="2" customWidth="1"/>
    <col min="13338" max="13338" width="16.5703125" style="2" customWidth="1"/>
    <col min="13339" max="13339" width="11.42578125" style="2"/>
    <col min="13340" max="13340" width="12.42578125" style="2" customWidth="1"/>
    <col min="13341" max="13589" width="11.42578125" style="2"/>
    <col min="13590" max="13590" width="16.7109375" style="2" customWidth="1"/>
    <col min="13591" max="13591" width="20.28515625" style="2" customWidth="1"/>
    <col min="13592" max="13592" width="18.7109375" style="2" customWidth="1"/>
    <col min="13593" max="13593" width="17" style="2" customWidth="1"/>
    <col min="13594" max="13594" width="16.5703125" style="2" customWidth="1"/>
    <col min="13595" max="13595" width="11.42578125" style="2"/>
    <col min="13596" max="13596" width="12.42578125" style="2" customWidth="1"/>
    <col min="13597" max="13845" width="11.42578125" style="2"/>
    <col min="13846" max="13846" width="16.7109375" style="2" customWidth="1"/>
    <col min="13847" max="13847" width="20.28515625" style="2" customWidth="1"/>
    <col min="13848" max="13848" width="18.7109375" style="2" customWidth="1"/>
    <col min="13849" max="13849" width="17" style="2" customWidth="1"/>
    <col min="13850" max="13850" width="16.5703125" style="2" customWidth="1"/>
    <col min="13851" max="13851" width="11.42578125" style="2"/>
    <col min="13852" max="13852" width="12.42578125" style="2" customWidth="1"/>
    <col min="13853" max="14101" width="11.42578125" style="2"/>
    <col min="14102" max="14102" width="16.7109375" style="2" customWidth="1"/>
    <col min="14103" max="14103" width="20.28515625" style="2" customWidth="1"/>
    <col min="14104" max="14104" width="18.7109375" style="2" customWidth="1"/>
    <col min="14105" max="14105" width="17" style="2" customWidth="1"/>
    <col min="14106" max="14106" width="16.5703125" style="2" customWidth="1"/>
    <col min="14107" max="14107" width="11.42578125" style="2"/>
    <col min="14108" max="14108" width="12.42578125" style="2" customWidth="1"/>
    <col min="14109" max="14357" width="11.42578125" style="2"/>
    <col min="14358" max="14358" width="16.7109375" style="2" customWidth="1"/>
    <col min="14359" max="14359" width="20.28515625" style="2" customWidth="1"/>
    <col min="14360" max="14360" width="18.7109375" style="2" customWidth="1"/>
    <col min="14361" max="14361" width="17" style="2" customWidth="1"/>
    <col min="14362" max="14362" width="16.5703125" style="2" customWidth="1"/>
    <col min="14363" max="14363" width="11.42578125" style="2"/>
    <col min="14364" max="14364" width="12.42578125" style="2" customWidth="1"/>
    <col min="14365" max="14613" width="11.42578125" style="2"/>
    <col min="14614" max="14614" width="16.7109375" style="2" customWidth="1"/>
    <col min="14615" max="14615" width="20.28515625" style="2" customWidth="1"/>
    <col min="14616" max="14616" width="18.7109375" style="2" customWidth="1"/>
    <col min="14617" max="14617" width="17" style="2" customWidth="1"/>
    <col min="14618" max="14618" width="16.5703125" style="2" customWidth="1"/>
    <col min="14619" max="14619" width="11.42578125" style="2"/>
    <col min="14620" max="14620" width="12.42578125" style="2" customWidth="1"/>
    <col min="14621" max="14869" width="11.42578125" style="2"/>
    <col min="14870" max="14870" width="16.7109375" style="2" customWidth="1"/>
    <col min="14871" max="14871" width="20.28515625" style="2" customWidth="1"/>
    <col min="14872" max="14872" width="18.7109375" style="2" customWidth="1"/>
    <col min="14873" max="14873" width="17" style="2" customWidth="1"/>
    <col min="14874" max="14874" width="16.5703125" style="2" customWidth="1"/>
    <col min="14875" max="14875" width="11.42578125" style="2"/>
    <col min="14876" max="14876" width="12.42578125" style="2" customWidth="1"/>
    <col min="14877" max="15125" width="11.42578125" style="2"/>
    <col min="15126" max="15126" width="16.7109375" style="2" customWidth="1"/>
    <col min="15127" max="15127" width="20.28515625" style="2" customWidth="1"/>
    <col min="15128" max="15128" width="18.7109375" style="2" customWidth="1"/>
    <col min="15129" max="15129" width="17" style="2" customWidth="1"/>
    <col min="15130" max="15130" width="16.5703125" style="2" customWidth="1"/>
    <col min="15131" max="15131" width="11.42578125" style="2"/>
    <col min="15132" max="15132" width="12.42578125" style="2" customWidth="1"/>
    <col min="15133" max="15381" width="11.42578125" style="2"/>
    <col min="15382" max="15382" width="16.7109375" style="2" customWidth="1"/>
    <col min="15383" max="15383" width="20.28515625" style="2" customWidth="1"/>
    <col min="15384" max="15384" width="18.7109375" style="2" customWidth="1"/>
    <col min="15385" max="15385" width="17" style="2" customWidth="1"/>
    <col min="15386" max="15386" width="16.5703125" style="2" customWidth="1"/>
    <col min="15387" max="15387" width="11.42578125" style="2"/>
    <col min="15388" max="15388" width="12.42578125" style="2" customWidth="1"/>
    <col min="15389" max="15637" width="11.42578125" style="2"/>
    <col min="15638" max="15638" width="16.7109375" style="2" customWidth="1"/>
    <col min="15639" max="15639" width="20.28515625" style="2" customWidth="1"/>
    <col min="15640" max="15640" width="18.7109375" style="2" customWidth="1"/>
    <col min="15641" max="15641" width="17" style="2" customWidth="1"/>
    <col min="15642" max="15642" width="16.5703125" style="2" customWidth="1"/>
    <col min="15643" max="15643" width="11.42578125" style="2"/>
    <col min="15644" max="15644" width="12.42578125" style="2" customWidth="1"/>
    <col min="15645" max="15893" width="11.42578125" style="2"/>
    <col min="15894" max="15894" width="16.7109375" style="2" customWidth="1"/>
    <col min="15895" max="15895" width="20.28515625" style="2" customWidth="1"/>
    <col min="15896" max="15896" width="18.7109375" style="2" customWidth="1"/>
    <col min="15897" max="15897" width="17" style="2" customWidth="1"/>
    <col min="15898" max="15898" width="16.5703125" style="2" customWidth="1"/>
    <col min="15899" max="15899" width="11.42578125" style="2"/>
    <col min="15900" max="15900" width="12.42578125" style="2" customWidth="1"/>
    <col min="15901" max="16149" width="11.42578125" style="2"/>
    <col min="16150" max="16150" width="16.7109375" style="2" customWidth="1"/>
    <col min="16151" max="16151" width="20.28515625" style="2" customWidth="1"/>
    <col min="16152" max="16152" width="18.7109375" style="2" customWidth="1"/>
    <col min="16153" max="16153" width="17" style="2" customWidth="1"/>
    <col min="16154" max="16154" width="16.5703125" style="2" customWidth="1"/>
    <col min="16155" max="16155" width="11.42578125" style="2"/>
    <col min="16156" max="16156" width="12.42578125" style="2" customWidth="1"/>
    <col min="16157" max="16384" width="11.42578125" style="2"/>
  </cols>
  <sheetData>
    <row r="1" spans="1:125" x14ac:dyDescent="0.2">
      <c r="A1" s="3"/>
      <c r="B1" s="447" t="s">
        <v>1</v>
      </c>
      <c r="C1" s="447"/>
      <c r="D1" s="447"/>
      <c r="E1" s="447"/>
      <c r="F1" s="447"/>
    </row>
    <row r="2" spans="1:125" x14ac:dyDescent="0.2">
      <c r="A2" s="1"/>
      <c r="B2" s="447"/>
      <c r="C2" s="447"/>
      <c r="D2" s="447"/>
      <c r="E2" s="447"/>
      <c r="F2" s="447"/>
    </row>
    <row r="3" spans="1:125" x14ac:dyDescent="0.2">
      <c r="A3" s="1"/>
      <c r="B3" s="447"/>
      <c r="C3" s="447"/>
      <c r="D3" s="447"/>
      <c r="E3" s="447"/>
      <c r="F3" s="447"/>
    </row>
    <row r="4" spans="1:125" ht="15" x14ac:dyDescent="0.2">
      <c r="A4" s="448" t="s">
        <v>3</v>
      </c>
      <c r="B4" s="448"/>
      <c r="C4" s="6" t="s">
        <v>128</v>
      </c>
      <c r="D4" s="7"/>
      <c r="E4" s="7"/>
      <c r="F4" s="208" t="s">
        <v>172</v>
      </c>
    </row>
    <row r="5" spans="1:125" ht="15" x14ac:dyDescent="0.2">
      <c r="A5" s="448" t="s">
        <v>4</v>
      </c>
      <c r="B5" s="448"/>
      <c r="C5" s="11" t="s">
        <v>129</v>
      </c>
      <c r="D5" s="7"/>
      <c r="E5" s="7"/>
      <c r="F5" s="208" t="s">
        <v>154</v>
      </c>
    </row>
    <row r="6" spans="1:125" x14ac:dyDescent="0.2">
      <c r="F6" s="2" t="s">
        <v>155</v>
      </c>
    </row>
    <row r="7" spans="1:125" ht="15" thickBot="1" x14ac:dyDescent="0.25"/>
    <row r="8" spans="1:125" ht="14.85" customHeight="1" thickBot="1" x14ac:dyDescent="0.25">
      <c r="G8" s="453" t="s">
        <v>188</v>
      </c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4"/>
      <c r="W8" s="449" t="s">
        <v>179</v>
      </c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1"/>
      <c r="AT8" s="449" t="s">
        <v>180</v>
      </c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50"/>
      <c r="BP8" s="449" t="s">
        <v>181</v>
      </c>
      <c r="BQ8" s="450"/>
      <c r="BR8" s="450"/>
      <c r="BS8" s="450"/>
      <c r="BT8" s="450"/>
      <c r="BU8" s="450"/>
      <c r="BV8" s="450"/>
      <c r="BW8" s="450"/>
      <c r="BX8" s="450"/>
      <c r="BY8" s="450"/>
      <c r="BZ8" s="450"/>
      <c r="CA8" s="450"/>
      <c r="CB8" s="450"/>
      <c r="CC8" s="450"/>
      <c r="CD8" s="450"/>
      <c r="CE8" s="450"/>
      <c r="CF8" s="450"/>
      <c r="CG8" s="450"/>
      <c r="CH8" s="450"/>
      <c r="CI8" s="450"/>
      <c r="CJ8" s="451"/>
      <c r="CK8" s="449" t="s">
        <v>182</v>
      </c>
      <c r="CL8" s="450"/>
      <c r="CM8" s="450"/>
      <c r="CN8" s="450"/>
      <c r="CO8" s="450"/>
      <c r="CP8" s="450"/>
      <c r="CQ8" s="450"/>
      <c r="CR8" s="450"/>
      <c r="CS8" s="450"/>
      <c r="CT8" s="450"/>
      <c r="CU8" s="450"/>
      <c r="CV8" s="450"/>
      <c r="CW8" s="450"/>
      <c r="CX8" s="450"/>
      <c r="CY8" s="450"/>
      <c r="CZ8" s="450"/>
      <c r="DA8" s="450"/>
      <c r="DB8" s="450"/>
      <c r="DC8" s="450"/>
      <c r="DD8" s="450"/>
      <c r="DE8" s="450"/>
      <c r="DF8" s="451"/>
      <c r="DG8" s="449" t="s">
        <v>183</v>
      </c>
      <c r="DH8" s="450"/>
      <c r="DI8" s="450"/>
      <c r="DJ8" s="450"/>
      <c r="DK8" s="450"/>
      <c r="DL8" s="450"/>
      <c r="DM8" s="450"/>
      <c r="DN8" s="450"/>
      <c r="DO8" s="450"/>
      <c r="DP8" s="450"/>
      <c r="DQ8" s="451"/>
      <c r="DR8" s="443" t="s">
        <v>17</v>
      </c>
      <c r="DS8" s="445" t="s">
        <v>18</v>
      </c>
      <c r="DT8" s="445" t="s">
        <v>19</v>
      </c>
      <c r="DU8" s="459" t="s">
        <v>137</v>
      </c>
    </row>
    <row r="9" spans="1:125" ht="12.95" customHeight="1" x14ac:dyDescent="0.2">
      <c r="G9" s="225">
        <v>8</v>
      </c>
      <c r="H9" s="225">
        <f>+G9+1</f>
        <v>9</v>
      </c>
      <c r="I9" s="225">
        <f>+H9+1</f>
        <v>10</v>
      </c>
      <c r="J9" s="225">
        <f t="shared" ref="J9:AC9" si="0">+I9+1</f>
        <v>11</v>
      </c>
      <c r="K9" s="225">
        <f t="shared" si="0"/>
        <v>12</v>
      </c>
      <c r="L9" s="225">
        <f>+K9+3</f>
        <v>15</v>
      </c>
      <c r="M9" s="225">
        <f t="shared" si="0"/>
        <v>16</v>
      </c>
      <c r="N9" s="226">
        <f>+M9+1</f>
        <v>17</v>
      </c>
      <c r="O9" s="225">
        <f t="shared" si="0"/>
        <v>18</v>
      </c>
      <c r="P9" s="225">
        <f t="shared" si="0"/>
        <v>19</v>
      </c>
      <c r="Q9" s="225">
        <f>+P9+3</f>
        <v>22</v>
      </c>
      <c r="R9" s="225">
        <f t="shared" si="0"/>
        <v>23</v>
      </c>
      <c r="S9" s="225">
        <f>+R9+1</f>
        <v>24</v>
      </c>
      <c r="T9" s="225">
        <f t="shared" si="0"/>
        <v>25</v>
      </c>
      <c r="U9" s="229">
        <f t="shared" si="0"/>
        <v>26</v>
      </c>
      <c r="V9" s="318">
        <v>27</v>
      </c>
      <c r="W9" s="224">
        <v>1</v>
      </c>
      <c r="X9" s="225">
        <f t="shared" si="0"/>
        <v>2</v>
      </c>
      <c r="Y9" s="225">
        <f t="shared" si="0"/>
        <v>3</v>
      </c>
      <c r="Z9" s="225">
        <f t="shared" si="0"/>
        <v>4</v>
      </c>
      <c r="AA9" s="225">
        <f t="shared" si="0"/>
        <v>5</v>
      </c>
      <c r="AB9" s="225">
        <f>+AA9+3</f>
        <v>8</v>
      </c>
      <c r="AC9" s="225">
        <f t="shared" si="0"/>
        <v>9</v>
      </c>
      <c r="AD9" s="225">
        <f>+AC9+1</f>
        <v>10</v>
      </c>
      <c r="AE9" s="225">
        <f>+AD9+1</f>
        <v>11</v>
      </c>
      <c r="AF9" s="225">
        <f t="shared" ref="AF9:AH9" si="1">+AE9+1</f>
        <v>12</v>
      </c>
      <c r="AG9" s="225">
        <f>+AF9+3</f>
        <v>15</v>
      </c>
      <c r="AH9" s="225">
        <f t="shared" si="1"/>
        <v>16</v>
      </c>
      <c r="AI9" s="225">
        <f>+AH9+1</f>
        <v>17</v>
      </c>
      <c r="AJ9" s="225">
        <f t="shared" ref="AJ9:AM9" si="2">+AI9+1</f>
        <v>18</v>
      </c>
      <c r="AK9" s="225">
        <f t="shared" si="2"/>
        <v>19</v>
      </c>
      <c r="AL9" s="227">
        <f>+AK9+3</f>
        <v>22</v>
      </c>
      <c r="AM9" s="225">
        <f t="shared" si="2"/>
        <v>23</v>
      </c>
      <c r="AN9" s="225">
        <f>+AM9+1</f>
        <v>24</v>
      </c>
      <c r="AO9" s="225">
        <f t="shared" ref="AO9:AP9" si="3">+AN9+1</f>
        <v>25</v>
      </c>
      <c r="AP9" s="225">
        <f t="shared" si="3"/>
        <v>26</v>
      </c>
      <c r="AQ9" s="225">
        <f>+AP9+3</f>
        <v>29</v>
      </c>
      <c r="AR9" s="229">
        <f>+AQ9+1</f>
        <v>30</v>
      </c>
      <c r="AS9" s="224">
        <f>AR9+1</f>
        <v>31</v>
      </c>
      <c r="AT9" s="225">
        <v>1</v>
      </c>
      <c r="AU9" s="225">
        <f t="shared" ref="AU9:AW9" si="4">+AT9+1</f>
        <v>2</v>
      </c>
      <c r="AV9" s="226">
        <f>+AU9+3</f>
        <v>5</v>
      </c>
      <c r="AW9" s="226">
        <f t="shared" si="4"/>
        <v>6</v>
      </c>
      <c r="AX9" s="226">
        <f>+AW9+1</f>
        <v>7</v>
      </c>
      <c r="AY9" s="226">
        <f t="shared" ref="AY9:BB9" si="5">+AX9+1</f>
        <v>8</v>
      </c>
      <c r="AZ9" s="226">
        <f t="shared" si="5"/>
        <v>9</v>
      </c>
      <c r="BA9" s="226">
        <f>+AZ9+3</f>
        <v>12</v>
      </c>
      <c r="BB9" s="225">
        <f t="shared" si="5"/>
        <v>13</v>
      </c>
      <c r="BC9" s="226">
        <f>+BB9+1</f>
        <v>14</v>
      </c>
      <c r="BD9" s="225">
        <f t="shared" ref="BD9:BG9" si="6">+BC9+1</f>
        <v>15</v>
      </c>
      <c r="BE9" s="225">
        <f t="shared" si="6"/>
        <v>16</v>
      </c>
      <c r="BF9" s="225">
        <f>+BE9+3</f>
        <v>19</v>
      </c>
      <c r="BG9" s="225">
        <f t="shared" si="6"/>
        <v>20</v>
      </c>
      <c r="BH9" s="225">
        <f>+BG9+1</f>
        <v>21</v>
      </c>
      <c r="BI9" s="225">
        <f t="shared" ref="BI9:BL9" si="7">+BH9+1</f>
        <v>22</v>
      </c>
      <c r="BJ9" s="225">
        <f t="shared" si="7"/>
        <v>23</v>
      </c>
      <c r="BK9" s="227">
        <f>+BJ9+3</f>
        <v>26</v>
      </c>
      <c r="BL9" s="225">
        <f t="shared" si="7"/>
        <v>27</v>
      </c>
      <c r="BM9" s="225">
        <f>+BL9+1</f>
        <v>28</v>
      </c>
      <c r="BN9" s="229">
        <f t="shared" ref="BN9:BQ9" si="8">+BM9+1</f>
        <v>29</v>
      </c>
      <c r="BO9" s="230">
        <f>BN9+1</f>
        <v>30</v>
      </c>
      <c r="BP9" s="225">
        <v>3</v>
      </c>
      <c r="BQ9" s="225">
        <f t="shared" si="8"/>
        <v>4</v>
      </c>
      <c r="BR9" s="226">
        <f>+BQ9+1</f>
        <v>5</v>
      </c>
      <c r="BS9" s="225">
        <f t="shared" ref="BS9:BT9" si="9">+BR9+1</f>
        <v>6</v>
      </c>
      <c r="BT9" s="225">
        <f t="shared" si="9"/>
        <v>7</v>
      </c>
      <c r="BU9" s="225">
        <f>+BT9+3</f>
        <v>10</v>
      </c>
      <c r="BV9" s="225">
        <f>+BU9+1</f>
        <v>11</v>
      </c>
      <c r="BW9" s="226">
        <f>+BV9+1</f>
        <v>12</v>
      </c>
      <c r="BX9" s="225">
        <f t="shared" ref="BX9:CA9" si="10">+BW9+1</f>
        <v>13</v>
      </c>
      <c r="BY9" s="225">
        <f t="shared" si="10"/>
        <v>14</v>
      </c>
      <c r="BZ9" s="225">
        <f>+BY9+3</f>
        <v>17</v>
      </c>
      <c r="CA9" s="227">
        <f t="shared" si="10"/>
        <v>18</v>
      </c>
      <c r="CB9" s="225">
        <f>+CA9+1</f>
        <v>19</v>
      </c>
      <c r="CC9" s="225">
        <f t="shared" ref="CC9:CF9" si="11">+CB9+1</f>
        <v>20</v>
      </c>
      <c r="CD9" s="225">
        <f t="shared" si="11"/>
        <v>21</v>
      </c>
      <c r="CE9" s="226">
        <f>+CD9+3</f>
        <v>24</v>
      </c>
      <c r="CF9" s="225">
        <f t="shared" si="11"/>
        <v>25</v>
      </c>
      <c r="CG9" s="225">
        <f>+CF9+1</f>
        <v>26</v>
      </c>
      <c r="CH9" s="225">
        <f t="shared" ref="CH9:CN9" si="12">+CG9+1</f>
        <v>27</v>
      </c>
      <c r="CI9" s="228">
        <f t="shared" si="12"/>
        <v>28</v>
      </c>
      <c r="CJ9" s="228">
        <f>+CI9+3</f>
        <v>31</v>
      </c>
      <c r="CK9" s="266">
        <v>1</v>
      </c>
      <c r="CL9" s="228">
        <f t="shared" si="12"/>
        <v>2</v>
      </c>
      <c r="CM9" s="228">
        <f t="shared" si="12"/>
        <v>3</v>
      </c>
      <c r="CN9" s="228">
        <f t="shared" si="12"/>
        <v>4</v>
      </c>
      <c r="CO9" s="228">
        <f>+CN9+3</f>
        <v>7</v>
      </c>
      <c r="CP9" s="228">
        <f t="shared" ref="CP9:CS9" si="13">+CO9+1</f>
        <v>8</v>
      </c>
      <c r="CQ9" s="228">
        <f t="shared" si="13"/>
        <v>9</v>
      </c>
      <c r="CR9" s="228">
        <f t="shared" si="13"/>
        <v>10</v>
      </c>
      <c r="CS9" s="228">
        <f t="shared" si="13"/>
        <v>11</v>
      </c>
      <c r="CT9" s="228">
        <f>+CS9+3</f>
        <v>14</v>
      </c>
      <c r="CU9" s="228">
        <f t="shared" ref="CU9:CX9" si="14">+CT9+1</f>
        <v>15</v>
      </c>
      <c r="CV9" s="228">
        <f t="shared" si="14"/>
        <v>16</v>
      </c>
      <c r="CW9" s="228">
        <f t="shared" si="14"/>
        <v>17</v>
      </c>
      <c r="CX9" s="228">
        <f t="shared" si="14"/>
        <v>18</v>
      </c>
      <c r="CY9" s="228">
        <f>+CX9+3</f>
        <v>21</v>
      </c>
      <c r="CZ9" s="228">
        <f t="shared" ref="CZ9:DC9" si="15">+CY9+1</f>
        <v>22</v>
      </c>
      <c r="DA9" s="228">
        <f t="shared" si="15"/>
        <v>23</v>
      </c>
      <c r="DB9" s="228">
        <f t="shared" si="15"/>
        <v>24</v>
      </c>
      <c r="DC9" s="228">
        <f t="shared" si="15"/>
        <v>25</v>
      </c>
      <c r="DD9" s="228">
        <f>+DC9+3</f>
        <v>28</v>
      </c>
      <c r="DE9" s="266">
        <v>29</v>
      </c>
      <c r="DF9" s="228">
        <f t="shared" ref="DF9" si="16">+DE9+1</f>
        <v>30</v>
      </c>
      <c r="DG9" s="228">
        <v>1</v>
      </c>
      <c r="DH9" s="228">
        <f t="shared" ref="DH9" si="17">+DG9+1</f>
        <v>2</v>
      </c>
      <c r="DI9" s="228">
        <f>+DH9+3</f>
        <v>5</v>
      </c>
      <c r="DJ9" s="228">
        <f t="shared" ref="DJ9" si="18">+DI9+1</f>
        <v>6</v>
      </c>
      <c r="DK9" s="228">
        <f t="shared" ref="DK9" si="19">+DJ9+1</f>
        <v>7</v>
      </c>
      <c r="DL9" s="228">
        <f t="shared" ref="DL9" si="20">+DK9+1</f>
        <v>8</v>
      </c>
      <c r="DM9" s="228">
        <f t="shared" ref="DM9" si="21">+DL9+1</f>
        <v>9</v>
      </c>
      <c r="DN9" s="228">
        <f>+DM9+3</f>
        <v>12</v>
      </c>
      <c r="DO9" s="228">
        <f t="shared" ref="DO9" si="22">+DN9+1</f>
        <v>13</v>
      </c>
      <c r="DP9" s="228">
        <f t="shared" ref="DP9" si="23">+DO9+1</f>
        <v>14</v>
      </c>
      <c r="DQ9" s="228">
        <f t="shared" ref="DQ9" si="24">+DP9+1</f>
        <v>15</v>
      </c>
      <c r="DR9" s="444"/>
      <c r="DS9" s="446"/>
      <c r="DT9" s="446"/>
      <c r="DU9" s="460"/>
    </row>
    <row r="10" spans="1:125" s="13" customFormat="1" ht="13.7" customHeight="1" thickBot="1" x14ac:dyDescent="0.3">
      <c r="A10" s="19" t="s">
        <v>0</v>
      </c>
      <c r="B10" s="20" t="s">
        <v>5</v>
      </c>
      <c r="C10" s="21" t="s">
        <v>6</v>
      </c>
      <c r="D10" s="25" t="s">
        <v>7</v>
      </c>
      <c r="E10" s="25" t="s">
        <v>16</v>
      </c>
      <c r="F10" s="64" t="s">
        <v>8</v>
      </c>
      <c r="G10" s="32" t="s">
        <v>9</v>
      </c>
      <c r="H10" s="32" t="s">
        <v>10</v>
      </c>
      <c r="I10" s="32" t="s">
        <v>11</v>
      </c>
      <c r="J10" s="32" t="s">
        <v>12</v>
      </c>
      <c r="K10" s="32" t="s">
        <v>13</v>
      </c>
      <c r="L10" s="32" t="s">
        <v>9</v>
      </c>
      <c r="M10" s="32" t="s">
        <v>10</v>
      </c>
      <c r="N10" s="32" t="s">
        <v>11</v>
      </c>
      <c r="O10" s="32" t="s">
        <v>12</v>
      </c>
      <c r="P10" s="32" t="s">
        <v>13</v>
      </c>
      <c r="Q10" s="32" t="s">
        <v>9</v>
      </c>
      <c r="R10" s="32" t="s">
        <v>10</v>
      </c>
      <c r="S10" s="32" t="s">
        <v>11</v>
      </c>
      <c r="T10" s="32" t="s">
        <v>12</v>
      </c>
      <c r="U10" s="203" t="s">
        <v>13</v>
      </c>
      <c r="V10" s="319" t="s">
        <v>14</v>
      </c>
      <c r="W10" s="65" t="s">
        <v>9</v>
      </c>
      <c r="X10" s="32" t="s">
        <v>10</v>
      </c>
      <c r="Y10" s="32" t="s">
        <v>11</v>
      </c>
      <c r="Z10" s="32" t="s">
        <v>12</v>
      </c>
      <c r="AA10" s="32" t="s">
        <v>13</v>
      </c>
      <c r="AB10" s="32" t="s">
        <v>9</v>
      </c>
      <c r="AC10" s="32" t="s">
        <v>10</v>
      </c>
      <c r="AD10" s="32" t="s">
        <v>11</v>
      </c>
      <c r="AE10" s="32" t="s">
        <v>12</v>
      </c>
      <c r="AF10" s="32" t="s">
        <v>13</v>
      </c>
      <c r="AG10" s="32" t="s">
        <v>9</v>
      </c>
      <c r="AH10" s="32" t="s">
        <v>10</v>
      </c>
      <c r="AI10" s="32" t="s">
        <v>11</v>
      </c>
      <c r="AJ10" s="32" t="s">
        <v>12</v>
      </c>
      <c r="AK10" s="32" t="s">
        <v>13</v>
      </c>
      <c r="AL10" s="32" t="s">
        <v>9</v>
      </c>
      <c r="AM10" s="32" t="s">
        <v>10</v>
      </c>
      <c r="AN10" s="32" t="s">
        <v>11</v>
      </c>
      <c r="AO10" s="32" t="s">
        <v>12</v>
      </c>
      <c r="AP10" s="32" t="s">
        <v>13</v>
      </c>
      <c r="AQ10" s="32" t="s">
        <v>9</v>
      </c>
      <c r="AR10" s="203" t="s">
        <v>10</v>
      </c>
      <c r="AS10" s="65" t="s">
        <v>11</v>
      </c>
      <c r="AT10" s="32" t="s">
        <v>12</v>
      </c>
      <c r="AU10" s="32" t="s">
        <v>13</v>
      </c>
      <c r="AV10" s="32" t="s">
        <v>9</v>
      </c>
      <c r="AW10" s="32" t="s">
        <v>10</v>
      </c>
      <c r="AX10" s="32" t="s">
        <v>11</v>
      </c>
      <c r="AY10" s="32" t="s">
        <v>12</v>
      </c>
      <c r="AZ10" s="32" t="s">
        <v>13</v>
      </c>
      <c r="BA10" s="32" t="s">
        <v>9</v>
      </c>
      <c r="BB10" s="32" t="s">
        <v>10</v>
      </c>
      <c r="BC10" s="32" t="s">
        <v>11</v>
      </c>
      <c r="BD10" s="32" t="s">
        <v>12</v>
      </c>
      <c r="BE10" s="32" t="s">
        <v>13</v>
      </c>
      <c r="BF10" s="32" t="s">
        <v>9</v>
      </c>
      <c r="BG10" s="32" t="s">
        <v>10</v>
      </c>
      <c r="BH10" s="32" t="s">
        <v>11</v>
      </c>
      <c r="BI10" s="32" t="s">
        <v>12</v>
      </c>
      <c r="BJ10" s="32" t="s">
        <v>13</v>
      </c>
      <c r="BK10" s="32" t="s">
        <v>9</v>
      </c>
      <c r="BL10" s="32" t="s">
        <v>10</v>
      </c>
      <c r="BM10" s="32" t="s">
        <v>11</v>
      </c>
      <c r="BN10" s="203" t="s">
        <v>12</v>
      </c>
      <c r="BO10" s="65" t="s">
        <v>13</v>
      </c>
      <c r="BP10" s="32" t="s">
        <v>9</v>
      </c>
      <c r="BQ10" s="32" t="s">
        <v>10</v>
      </c>
      <c r="BR10" s="32" t="s">
        <v>11</v>
      </c>
      <c r="BS10" s="32" t="s">
        <v>12</v>
      </c>
      <c r="BT10" s="32" t="s">
        <v>13</v>
      </c>
      <c r="BU10" s="32" t="s">
        <v>9</v>
      </c>
      <c r="BV10" s="32" t="s">
        <v>10</v>
      </c>
      <c r="BW10" s="32" t="s">
        <v>11</v>
      </c>
      <c r="BX10" s="32" t="s">
        <v>12</v>
      </c>
      <c r="BY10" s="32" t="s">
        <v>13</v>
      </c>
      <c r="BZ10" s="32" t="s">
        <v>9</v>
      </c>
      <c r="CA10" s="32" t="s">
        <v>10</v>
      </c>
      <c r="CB10" s="32" t="s">
        <v>11</v>
      </c>
      <c r="CC10" s="32" t="s">
        <v>12</v>
      </c>
      <c r="CD10" s="32" t="s">
        <v>13</v>
      </c>
      <c r="CE10" s="32" t="s">
        <v>9</v>
      </c>
      <c r="CF10" s="32" t="s">
        <v>10</v>
      </c>
      <c r="CG10" s="32" t="s">
        <v>11</v>
      </c>
      <c r="CH10" s="32" t="s">
        <v>12</v>
      </c>
      <c r="CI10" s="66" t="s">
        <v>13</v>
      </c>
      <c r="CJ10" s="32" t="s">
        <v>9</v>
      </c>
      <c r="CK10" s="32" t="s">
        <v>10</v>
      </c>
      <c r="CL10" s="32" t="s">
        <v>11</v>
      </c>
      <c r="CM10" s="32" t="s">
        <v>12</v>
      </c>
      <c r="CN10" s="66" t="s">
        <v>13</v>
      </c>
      <c r="CO10" s="32" t="s">
        <v>9</v>
      </c>
      <c r="CP10" s="32" t="s">
        <v>10</v>
      </c>
      <c r="CQ10" s="32" t="s">
        <v>11</v>
      </c>
      <c r="CR10" s="32" t="s">
        <v>12</v>
      </c>
      <c r="CS10" s="66" t="s">
        <v>13</v>
      </c>
      <c r="CT10" s="32" t="s">
        <v>9</v>
      </c>
      <c r="CU10" s="32" t="s">
        <v>10</v>
      </c>
      <c r="CV10" s="32" t="s">
        <v>11</v>
      </c>
      <c r="CW10" s="32" t="s">
        <v>12</v>
      </c>
      <c r="CX10" s="66" t="s">
        <v>13</v>
      </c>
      <c r="CY10" s="32" t="s">
        <v>9</v>
      </c>
      <c r="CZ10" s="32" t="s">
        <v>10</v>
      </c>
      <c r="DA10" s="32" t="s">
        <v>11</v>
      </c>
      <c r="DB10" s="32" t="s">
        <v>12</v>
      </c>
      <c r="DC10" s="66" t="s">
        <v>13</v>
      </c>
      <c r="DD10" s="32" t="s">
        <v>9</v>
      </c>
      <c r="DE10" s="32" t="s">
        <v>10</v>
      </c>
      <c r="DF10" s="32" t="s">
        <v>11</v>
      </c>
      <c r="DG10" s="32" t="s">
        <v>12</v>
      </c>
      <c r="DH10" s="66" t="s">
        <v>13</v>
      </c>
      <c r="DI10" s="32" t="s">
        <v>9</v>
      </c>
      <c r="DJ10" s="32" t="s">
        <v>10</v>
      </c>
      <c r="DK10" s="32" t="s">
        <v>11</v>
      </c>
      <c r="DL10" s="32" t="s">
        <v>12</v>
      </c>
      <c r="DM10" s="66" t="s">
        <v>13</v>
      </c>
      <c r="DN10" s="32" t="s">
        <v>9</v>
      </c>
      <c r="DO10" s="32" t="s">
        <v>10</v>
      </c>
      <c r="DP10" s="32" t="s">
        <v>11</v>
      </c>
      <c r="DQ10" s="32" t="s">
        <v>12</v>
      </c>
      <c r="DR10" s="444"/>
      <c r="DS10" s="446"/>
      <c r="DT10" s="446"/>
      <c r="DU10" s="460" t="s">
        <v>137</v>
      </c>
    </row>
    <row r="11" spans="1:125" s="14" customFormat="1" ht="15.75" x14ac:dyDescent="0.2">
      <c r="A11" s="117">
        <v>1493</v>
      </c>
      <c r="B11" s="40" t="s">
        <v>20</v>
      </c>
      <c r="C11" s="34" t="s">
        <v>21</v>
      </c>
      <c r="D11" s="36"/>
      <c r="E11" s="36">
        <f t="shared" ref="E11:E16" si="25">+DT11</f>
        <v>48</v>
      </c>
      <c r="F11" s="181" t="s">
        <v>156</v>
      </c>
      <c r="G11" s="292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 t="s">
        <v>184</v>
      </c>
      <c r="T11" s="50" t="s">
        <v>184</v>
      </c>
      <c r="U11" s="50" t="s">
        <v>184</v>
      </c>
      <c r="V11" s="322" t="s">
        <v>184</v>
      </c>
      <c r="W11" s="320"/>
      <c r="X11" s="28"/>
      <c r="Y11" s="28"/>
      <c r="Z11" s="28"/>
      <c r="AA11" s="28"/>
      <c r="AB11" s="28"/>
      <c r="AC11" s="28"/>
      <c r="AD11" s="28"/>
      <c r="AE11" s="28"/>
      <c r="AF11" s="30"/>
      <c r="AG11" s="30"/>
      <c r="AH11" s="30"/>
      <c r="AI11" s="28"/>
      <c r="AJ11" s="28"/>
      <c r="AK11" s="28"/>
      <c r="AL11" s="51"/>
      <c r="AM11" s="28"/>
      <c r="AN11" s="28"/>
      <c r="AO11" s="28"/>
      <c r="AP11" s="28"/>
      <c r="AQ11" s="200"/>
      <c r="AR11" s="28"/>
      <c r="AS11" s="28"/>
      <c r="AT11" s="51"/>
      <c r="AU11" s="51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 t="s">
        <v>32</v>
      </c>
      <c r="BQ11" s="30"/>
      <c r="BR11" s="30"/>
      <c r="BS11" s="30"/>
      <c r="BT11" s="30"/>
      <c r="BU11" s="30"/>
      <c r="BV11" s="30"/>
      <c r="BW11" s="30"/>
      <c r="BX11" s="30"/>
      <c r="BY11" s="30"/>
      <c r="BZ11" s="31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1"/>
      <c r="CP11" s="30"/>
      <c r="CQ11" s="30"/>
      <c r="CR11" s="30"/>
      <c r="CS11" s="30"/>
      <c r="CT11" s="31"/>
      <c r="CU11" s="30"/>
      <c r="CV11" s="30"/>
      <c r="CW11" s="30"/>
      <c r="CX11" s="30"/>
      <c r="CY11" s="30"/>
      <c r="CZ11" s="30"/>
      <c r="DA11" s="30"/>
      <c r="DB11" s="30" t="s">
        <v>185</v>
      </c>
      <c r="DC11" s="30"/>
      <c r="DD11" s="30"/>
      <c r="DE11" s="30"/>
      <c r="DF11" s="30"/>
      <c r="DG11" s="30"/>
      <c r="DH11" s="30"/>
      <c r="DI11" s="31"/>
      <c r="DJ11" s="30"/>
      <c r="DK11" s="30"/>
      <c r="DL11" s="30"/>
      <c r="DM11" s="30"/>
      <c r="DN11" s="30"/>
      <c r="DO11" s="30"/>
      <c r="DP11" s="30"/>
      <c r="DQ11" s="30"/>
      <c r="DR11" s="281">
        <v>24</v>
      </c>
      <c r="DS11" s="40">
        <v>24</v>
      </c>
      <c r="DT11" s="41">
        <f t="shared" ref="DT11:DT16" si="26">SUM(DR11:DS11)</f>
        <v>48</v>
      </c>
      <c r="DU11" s="217" t="s">
        <v>159</v>
      </c>
    </row>
    <row r="12" spans="1:125" s="14" customFormat="1" ht="15.75" x14ac:dyDescent="0.2">
      <c r="A12" s="119">
        <v>1493</v>
      </c>
      <c r="B12" s="22" t="s">
        <v>22</v>
      </c>
      <c r="C12" s="23" t="s">
        <v>23</v>
      </c>
      <c r="D12" s="26"/>
      <c r="E12" s="26">
        <f t="shared" si="25"/>
        <v>38</v>
      </c>
      <c r="F12" s="182" t="s">
        <v>156</v>
      </c>
      <c r="G12" s="293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 t="s">
        <v>184</v>
      </c>
      <c r="T12" s="51" t="s">
        <v>184</v>
      </c>
      <c r="U12" s="51" t="s">
        <v>184</v>
      </c>
      <c r="V12" s="323" t="s">
        <v>184</v>
      </c>
      <c r="W12" s="320"/>
      <c r="X12" s="28"/>
      <c r="Y12" s="28"/>
      <c r="Z12" s="28"/>
      <c r="AA12" s="28"/>
      <c r="AB12" s="30"/>
      <c r="AC12" s="28"/>
      <c r="AD12" s="28"/>
      <c r="AE12" s="28"/>
      <c r="AF12" s="30"/>
      <c r="AG12" s="30"/>
      <c r="AH12" s="30"/>
      <c r="AI12" s="28"/>
      <c r="AJ12" s="28"/>
      <c r="AK12" s="28"/>
      <c r="AL12" s="51"/>
      <c r="AM12" s="28"/>
      <c r="AN12" s="28"/>
      <c r="AO12" s="28"/>
      <c r="AP12" s="28"/>
      <c r="AQ12" s="200"/>
      <c r="AR12" s="28"/>
      <c r="AS12" s="28"/>
      <c r="AT12" s="51"/>
      <c r="AU12" s="51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 t="s">
        <v>32</v>
      </c>
      <c r="BR12" s="30"/>
      <c r="BS12" s="30"/>
      <c r="BT12" s="30"/>
      <c r="BU12" s="30"/>
      <c r="BV12" s="30"/>
      <c r="BW12" s="30"/>
      <c r="BX12" s="30"/>
      <c r="BY12" s="30"/>
      <c r="BZ12" s="31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1"/>
      <c r="CP12" s="30"/>
      <c r="CQ12" s="30"/>
      <c r="CR12" s="30"/>
      <c r="CS12" s="30"/>
      <c r="CT12" s="31"/>
      <c r="CU12" s="30"/>
      <c r="CV12" s="30"/>
      <c r="CW12" s="30"/>
      <c r="CX12" s="30"/>
      <c r="CY12" s="30"/>
      <c r="CZ12" s="30"/>
      <c r="DA12" s="30"/>
      <c r="DB12" s="30"/>
      <c r="DC12" s="30" t="s">
        <v>185</v>
      </c>
      <c r="DD12" s="30"/>
      <c r="DE12" s="30"/>
      <c r="DF12" s="30"/>
      <c r="DG12" s="30"/>
      <c r="DH12" s="30"/>
      <c r="DI12" s="31"/>
      <c r="DJ12" s="30"/>
      <c r="DK12" s="30"/>
      <c r="DL12" s="30"/>
      <c r="DM12" s="30"/>
      <c r="DN12" s="30"/>
      <c r="DO12" s="30"/>
      <c r="DP12" s="30"/>
      <c r="DQ12" s="30"/>
      <c r="DR12" s="251">
        <v>16</v>
      </c>
      <c r="DS12" s="22">
        <v>22</v>
      </c>
      <c r="DT12" s="42">
        <f t="shared" si="26"/>
        <v>38</v>
      </c>
      <c r="DU12" s="218" t="s">
        <v>159</v>
      </c>
    </row>
    <row r="13" spans="1:125" s="14" customFormat="1" ht="15.75" x14ac:dyDescent="0.2">
      <c r="A13" s="119">
        <v>1493</v>
      </c>
      <c r="B13" s="22" t="s">
        <v>24</v>
      </c>
      <c r="C13" s="16" t="s">
        <v>25</v>
      </c>
      <c r="D13" s="26"/>
      <c r="E13" s="26">
        <f t="shared" si="25"/>
        <v>48</v>
      </c>
      <c r="F13" s="182" t="s">
        <v>156</v>
      </c>
      <c r="G13" s="293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 t="s">
        <v>184</v>
      </c>
      <c r="T13" s="51" t="s">
        <v>184</v>
      </c>
      <c r="U13" s="51" t="s">
        <v>184</v>
      </c>
      <c r="V13" s="323" t="s">
        <v>184</v>
      </c>
      <c r="W13" s="320"/>
      <c r="X13" s="28"/>
      <c r="Y13" s="28" t="s">
        <v>32</v>
      </c>
      <c r="Z13" s="28"/>
      <c r="AA13" s="28"/>
      <c r="AB13" s="28"/>
      <c r="AC13" s="28"/>
      <c r="AD13" s="28"/>
      <c r="AE13" s="28"/>
      <c r="AF13" s="30"/>
      <c r="AG13" s="30"/>
      <c r="AH13" s="30"/>
      <c r="AI13" s="28"/>
      <c r="AJ13" s="28"/>
      <c r="AK13" s="28"/>
      <c r="AL13" s="51"/>
      <c r="AM13" s="28"/>
      <c r="AN13" s="28"/>
      <c r="AO13" s="28"/>
      <c r="AP13" s="28"/>
      <c r="AQ13" s="199"/>
      <c r="AR13" s="28"/>
      <c r="AS13" s="28"/>
      <c r="AT13" s="51"/>
      <c r="AU13" s="51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30"/>
      <c r="BM13" s="30" t="s">
        <v>185</v>
      </c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1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30"/>
      <c r="CQ13" s="30"/>
      <c r="CR13" s="30"/>
      <c r="CS13" s="30"/>
      <c r="CT13" s="31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1"/>
      <c r="DJ13" s="30"/>
      <c r="DK13" s="30"/>
      <c r="DL13" s="30"/>
      <c r="DM13" s="30"/>
      <c r="DN13" s="30"/>
      <c r="DO13" s="30"/>
      <c r="DP13" s="30"/>
      <c r="DQ13" s="30"/>
      <c r="DR13" s="251">
        <v>24</v>
      </c>
      <c r="DS13" s="22">
        <v>24</v>
      </c>
      <c r="DT13" s="42">
        <f t="shared" si="26"/>
        <v>48</v>
      </c>
      <c r="DU13" s="218" t="s">
        <v>144</v>
      </c>
    </row>
    <row r="14" spans="1:125" s="14" customFormat="1" ht="15.75" x14ac:dyDescent="0.2">
      <c r="A14" s="119">
        <v>1493</v>
      </c>
      <c r="B14" s="22" t="s">
        <v>26</v>
      </c>
      <c r="C14" s="23" t="s">
        <v>27</v>
      </c>
      <c r="D14" s="26"/>
      <c r="E14" s="26">
        <f t="shared" si="25"/>
        <v>48</v>
      </c>
      <c r="F14" s="182" t="s">
        <v>156</v>
      </c>
      <c r="G14" s="293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 t="s">
        <v>184</v>
      </c>
      <c r="T14" s="51" t="s">
        <v>184</v>
      </c>
      <c r="U14" s="51" t="s">
        <v>184</v>
      </c>
      <c r="V14" s="323" t="s">
        <v>184</v>
      </c>
      <c r="W14" s="320" t="s">
        <v>32</v>
      </c>
      <c r="X14" s="28"/>
      <c r="Y14" s="28"/>
      <c r="Z14" s="28"/>
      <c r="AA14" s="28"/>
      <c r="AB14" s="30"/>
      <c r="AC14" s="30"/>
      <c r="AD14" s="28"/>
      <c r="AE14" s="28"/>
      <c r="AF14" s="30"/>
      <c r="AG14" s="30"/>
      <c r="AH14" s="30"/>
      <c r="AI14" s="28"/>
      <c r="AJ14" s="28"/>
      <c r="AK14" s="28"/>
      <c r="AL14" s="51"/>
      <c r="AM14" s="28"/>
      <c r="AN14" s="28"/>
      <c r="AO14" s="28"/>
      <c r="AP14" s="28"/>
      <c r="AQ14" s="200"/>
      <c r="AR14" s="28"/>
      <c r="AS14" s="28"/>
      <c r="AT14" s="51"/>
      <c r="AU14" s="51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199"/>
      <c r="BJ14" s="28"/>
      <c r="BK14" s="199" t="s">
        <v>185</v>
      </c>
      <c r="BL14" s="28"/>
      <c r="BM14" s="28"/>
      <c r="BN14" s="28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1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1"/>
      <c r="CP14" s="30"/>
      <c r="CQ14" s="30"/>
      <c r="CR14" s="30"/>
      <c r="CS14" s="30"/>
      <c r="CT14" s="31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1"/>
      <c r="DJ14" s="30"/>
      <c r="DK14" s="30"/>
      <c r="DL14" s="30"/>
      <c r="DM14" s="30"/>
      <c r="DN14" s="30"/>
      <c r="DO14" s="30"/>
      <c r="DP14" s="30"/>
      <c r="DQ14" s="30"/>
      <c r="DR14" s="251">
        <v>24</v>
      </c>
      <c r="DS14" s="22">
        <v>24</v>
      </c>
      <c r="DT14" s="42">
        <f t="shared" si="26"/>
        <v>48</v>
      </c>
      <c r="DU14" s="218" t="s">
        <v>160</v>
      </c>
    </row>
    <row r="15" spans="1:125" s="14" customFormat="1" ht="15.75" x14ac:dyDescent="0.2">
      <c r="A15" s="119">
        <v>1493</v>
      </c>
      <c r="B15" s="22" t="s">
        <v>28</v>
      </c>
      <c r="C15" s="23" t="s">
        <v>29</v>
      </c>
      <c r="D15" s="26"/>
      <c r="E15" s="26">
        <f t="shared" si="25"/>
        <v>24</v>
      </c>
      <c r="F15" s="183" t="s">
        <v>156</v>
      </c>
      <c r="G15" s="293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 t="s">
        <v>184</v>
      </c>
      <c r="T15" s="51" t="s">
        <v>184</v>
      </c>
      <c r="U15" s="51" t="s">
        <v>184</v>
      </c>
      <c r="V15" s="323" t="s">
        <v>184</v>
      </c>
      <c r="W15" s="320"/>
      <c r="X15" s="28"/>
      <c r="Y15" s="28"/>
      <c r="Z15" s="28"/>
      <c r="AA15" s="28"/>
      <c r="AB15" s="30"/>
      <c r="AC15" s="30"/>
      <c r="AD15" s="28"/>
      <c r="AE15" s="28"/>
      <c r="AF15" s="28"/>
      <c r="AG15" s="28"/>
      <c r="AH15" s="28"/>
      <c r="AI15" s="28"/>
      <c r="AJ15" s="28"/>
      <c r="AK15" s="28"/>
      <c r="AL15" s="51"/>
      <c r="AM15" s="28"/>
      <c r="AN15" s="28"/>
      <c r="AO15" s="28"/>
      <c r="AP15" s="28"/>
      <c r="AQ15" s="200"/>
      <c r="AR15" s="28"/>
      <c r="AS15" s="28"/>
      <c r="AT15" s="51"/>
      <c r="AU15" s="51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 t="s">
        <v>32</v>
      </c>
      <c r="BS15" s="28"/>
      <c r="BT15" s="30"/>
      <c r="BU15" s="30"/>
      <c r="BV15" s="30"/>
      <c r="BW15" s="30"/>
      <c r="BX15" s="30"/>
      <c r="BY15" s="30"/>
      <c r="BZ15" s="31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1"/>
      <c r="CP15" s="30"/>
      <c r="CQ15" s="30"/>
      <c r="CR15" s="30"/>
      <c r="CS15" s="30"/>
      <c r="CT15" s="31"/>
      <c r="CU15" s="30"/>
      <c r="CV15" s="30"/>
      <c r="CW15" s="30"/>
      <c r="CX15" s="30"/>
      <c r="CY15" s="30"/>
      <c r="CZ15" s="30"/>
      <c r="DA15" s="30"/>
      <c r="DB15" s="30"/>
      <c r="DC15" s="30"/>
      <c r="DD15" s="30" t="s">
        <v>185</v>
      </c>
      <c r="DE15" s="30"/>
      <c r="DF15" s="30"/>
      <c r="DG15" s="30"/>
      <c r="DH15" s="30"/>
      <c r="DI15" s="31"/>
      <c r="DJ15" s="30"/>
      <c r="DK15" s="30"/>
      <c r="DL15" s="30"/>
      <c r="DM15" s="30"/>
      <c r="DN15" s="30"/>
      <c r="DO15" s="30"/>
      <c r="DP15" s="30"/>
      <c r="DQ15" s="30"/>
      <c r="DR15" s="251">
        <v>12</v>
      </c>
      <c r="DS15" s="22">
        <v>12</v>
      </c>
      <c r="DT15" s="42">
        <f t="shared" si="26"/>
        <v>24</v>
      </c>
      <c r="DU15" s="218" t="s">
        <v>160</v>
      </c>
    </row>
    <row r="16" spans="1:125" s="14" customFormat="1" ht="16.5" thickBot="1" x14ac:dyDescent="0.25">
      <c r="A16" s="122">
        <v>1493</v>
      </c>
      <c r="B16" s="45" t="s">
        <v>30</v>
      </c>
      <c r="C16" s="43" t="s">
        <v>31</v>
      </c>
      <c r="D16" s="44"/>
      <c r="E16" s="44">
        <f t="shared" si="25"/>
        <v>48</v>
      </c>
      <c r="F16" s="195" t="s">
        <v>156</v>
      </c>
      <c r="G16" s="324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 t="s">
        <v>184</v>
      </c>
      <c r="T16" s="135" t="s">
        <v>184</v>
      </c>
      <c r="U16" s="135" t="s">
        <v>184</v>
      </c>
      <c r="V16" s="325" t="s">
        <v>184</v>
      </c>
      <c r="W16" s="301"/>
      <c r="X16" s="234" t="s">
        <v>32</v>
      </c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04"/>
      <c r="AM16" s="234"/>
      <c r="AN16" s="234"/>
      <c r="AO16" s="234"/>
      <c r="AP16" s="234"/>
      <c r="AQ16" s="291"/>
      <c r="AR16" s="234"/>
      <c r="AS16" s="234"/>
      <c r="AT16" s="204"/>
      <c r="AU16" s="20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 t="s">
        <v>185</v>
      </c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0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04"/>
      <c r="CP16" s="234"/>
      <c r="CQ16" s="234"/>
      <c r="CR16" s="234"/>
      <c r="CS16" s="234"/>
      <c r="CT16" s="20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04"/>
      <c r="DJ16" s="234"/>
      <c r="DK16" s="234"/>
      <c r="DL16" s="234"/>
      <c r="DM16" s="234"/>
      <c r="DN16" s="234"/>
      <c r="DO16" s="234"/>
      <c r="DP16" s="234"/>
      <c r="DQ16" s="234"/>
      <c r="DR16" s="294">
        <v>24</v>
      </c>
      <c r="DS16" s="76">
        <v>24</v>
      </c>
      <c r="DT16" s="247">
        <f t="shared" si="26"/>
        <v>48</v>
      </c>
      <c r="DU16" s="248" t="s">
        <v>140</v>
      </c>
    </row>
    <row r="17" spans="1:125" ht="15.75" x14ac:dyDescent="0.2">
      <c r="A17" s="117">
        <v>2493</v>
      </c>
      <c r="B17" s="40" t="s">
        <v>33</v>
      </c>
      <c r="C17" s="34" t="s">
        <v>34</v>
      </c>
      <c r="D17" s="36">
        <v>28</v>
      </c>
      <c r="E17" s="36">
        <f t="shared" ref="E17:E22" si="27">+DT17</f>
        <v>38</v>
      </c>
      <c r="F17" s="286" t="s">
        <v>156</v>
      </c>
      <c r="G17" s="321" t="s">
        <v>32</v>
      </c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28"/>
      <c r="X17" s="28"/>
      <c r="Y17" s="28"/>
      <c r="Z17" s="28"/>
      <c r="AA17" s="28"/>
      <c r="AB17" s="28"/>
      <c r="AC17" s="28"/>
      <c r="AD17" s="28"/>
      <c r="AE17" s="28"/>
      <c r="AF17" s="30"/>
      <c r="AG17" s="30"/>
      <c r="AH17" s="30"/>
      <c r="AI17" s="28"/>
      <c r="AJ17" s="28"/>
      <c r="AK17" s="28"/>
      <c r="AL17" s="51"/>
      <c r="AM17" s="28"/>
      <c r="AN17" s="28"/>
      <c r="AO17" s="28"/>
      <c r="AP17" s="28"/>
      <c r="AQ17" s="28"/>
      <c r="AR17" s="28"/>
      <c r="AS17" s="28"/>
      <c r="AT17" s="51"/>
      <c r="AU17" s="51"/>
      <c r="AV17" s="28" t="s">
        <v>185</v>
      </c>
      <c r="AW17" s="28"/>
      <c r="AX17" s="28"/>
      <c r="AY17" s="28"/>
      <c r="AZ17" s="28"/>
      <c r="BA17" s="28"/>
      <c r="BB17" s="28"/>
      <c r="BC17" s="28"/>
      <c r="BD17" s="28"/>
      <c r="BE17" s="28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1"/>
      <c r="CP17" s="30"/>
      <c r="CQ17" s="30"/>
      <c r="CR17" s="30"/>
      <c r="CS17" s="30"/>
      <c r="CT17" s="31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1"/>
      <c r="DJ17" s="30"/>
      <c r="DK17" s="30"/>
      <c r="DL17" s="30"/>
      <c r="DM17" s="30"/>
      <c r="DN17" s="30"/>
      <c r="DO17" s="30"/>
      <c r="DP17" s="30"/>
      <c r="DQ17" s="30"/>
      <c r="DR17" s="74">
        <v>16</v>
      </c>
      <c r="DS17" s="56">
        <v>22</v>
      </c>
      <c r="DT17" s="223">
        <f t="shared" ref="DT17:DT22" si="28">SUM(DR17:DS17)</f>
        <v>38</v>
      </c>
      <c r="DU17" s="250" t="s">
        <v>144</v>
      </c>
    </row>
    <row r="18" spans="1:125" ht="15.75" x14ac:dyDescent="0.2">
      <c r="A18" s="119">
        <v>2493</v>
      </c>
      <c r="B18" s="22" t="s">
        <v>35</v>
      </c>
      <c r="C18" s="23" t="s">
        <v>36</v>
      </c>
      <c r="D18" s="26">
        <v>28</v>
      </c>
      <c r="E18" s="26">
        <f t="shared" si="27"/>
        <v>48</v>
      </c>
      <c r="F18" s="287" t="s">
        <v>156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3"/>
      <c r="W18" s="28"/>
      <c r="X18" s="28"/>
      <c r="Y18" s="28"/>
      <c r="Z18" s="28"/>
      <c r="AA18" s="28"/>
      <c r="AB18" s="30"/>
      <c r="AC18" s="28"/>
      <c r="AD18" s="28"/>
      <c r="AE18" s="28"/>
      <c r="AF18" s="30"/>
      <c r="AG18" s="30"/>
      <c r="AH18" s="30"/>
      <c r="AI18" s="28"/>
      <c r="AJ18" s="28"/>
      <c r="AK18" s="28"/>
      <c r="AL18" s="51"/>
      <c r="AM18" s="28"/>
      <c r="AN18" s="28"/>
      <c r="AO18" s="28"/>
      <c r="AP18" s="28"/>
      <c r="AQ18" s="200"/>
      <c r="AR18" s="28"/>
      <c r="AS18" s="28"/>
      <c r="AT18" s="51"/>
      <c r="AU18" s="51"/>
      <c r="AV18" s="28"/>
      <c r="AW18" s="28"/>
      <c r="AX18" s="28"/>
      <c r="AY18" s="28"/>
      <c r="AZ18" s="28"/>
      <c r="BA18" s="28" t="s">
        <v>32</v>
      </c>
      <c r="BB18" s="28"/>
      <c r="BC18" s="28"/>
      <c r="BD18" s="28"/>
      <c r="BE18" s="28"/>
      <c r="BF18" s="28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1" t="s">
        <v>185</v>
      </c>
      <c r="CP18" s="30"/>
      <c r="CQ18" s="30"/>
      <c r="CR18" s="30"/>
      <c r="CS18" s="30"/>
      <c r="CT18" s="31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1"/>
      <c r="DJ18" s="30"/>
      <c r="DK18" s="30"/>
      <c r="DL18" s="30"/>
      <c r="DM18" s="30"/>
      <c r="DN18" s="30"/>
      <c r="DO18" s="30"/>
      <c r="DP18" s="30"/>
      <c r="DQ18" s="30"/>
      <c r="DR18" s="251">
        <v>24</v>
      </c>
      <c r="DS18" s="22">
        <v>24</v>
      </c>
      <c r="DT18" s="42">
        <f t="shared" si="28"/>
        <v>48</v>
      </c>
      <c r="DU18" s="218" t="s">
        <v>144</v>
      </c>
    </row>
    <row r="19" spans="1:125" ht="15.75" x14ac:dyDescent="0.2">
      <c r="A19" s="119">
        <v>2493</v>
      </c>
      <c r="B19" s="22" t="s">
        <v>43</v>
      </c>
      <c r="C19" s="23" t="s">
        <v>44</v>
      </c>
      <c r="D19" s="26">
        <v>28</v>
      </c>
      <c r="E19" s="26">
        <f t="shared" si="27"/>
        <v>48</v>
      </c>
      <c r="F19" s="287" t="s">
        <v>156</v>
      </c>
      <c r="G19" s="28"/>
      <c r="H19" s="28"/>
      <c r="I19" s="28" t="s">
        <v>32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3"/>
      <c r="W19" s="28"/>
      <c r="X19" s="28"/>
      <c r="Y19" s="28"/>
      <c r="Z19" s="28"/>
      <c r="AA19" s="28"/>
      <c r="AB19" s="28"/>
      <c r="AC19" s="28"/>
      <c r="AD19" s="28"/>
      <c r="AE19" s="28"/>
      <c r="AF19" s="30"/>
      <c r="AG19" s="30"/>
      <c r="AH19" s="30"/>
      <c r="AI19" s="28"/>
      <c r="AJ19" s="28"/>
      <c r="AK19" s="28"/>
      <c r="AL19" s="51"/>
      <c r="AM19" s="28"/>
      <c r="AN19" s="28"/>
      <c r="AO19" s="28"/>
      <c r="AP19" s="28"/>
      <c r="AQ19" s="199"/>
      <c r="AR19" s="28"/>
      <c r="AS19" s="28"/>
      <c r="AT19" s="51"/>
      <c r="AU19" s="51"/>
      <c r="AV19" s="28"/>
      <c r="AW19" s="28"/>
      <c r="AX19" s="28" t="s">
        <v>185</v>
      </c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1"/>
      <c r="CP19" s="30"/>
      <c r="CQ19" s="30"/>
      <c r="CR19" s="30"/>
      <c r="CS19" s="30"/>
      <c r="CT19" s="31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1"/>
      <c r="DJ19" s="30"/>
      <c r="DK19" s="30"/>
      <c r="DL19" s="30"/>
      <c r="DM19" s="30"/>
      <c r="DN19" s="30"/>
      <c r="DO19" s="30"/>
      <c r="DP19" s="30"/>
      <c r="DQ19" s="30"/>
      <c r="DR19" s="251">
        <v>24</v>
      </c>
      <c r="DS19" s="22">
        <v>24</v>
      </c>
      <c r="DT19" s="42">
        <f t="shared" si="28"/>
        <v>48</v>
      </c>
      <c r="DU19" s="218" t="s">
        <v>159</v>
      </c>
    </row>
    <row r="20" spans="1:125" ht="15.75" x14ac:dyDescent="0.2">
      <c r="A20" s="119">
        <v>2493</v>
      </c>
      <c r="B20" s="22" t="s">
        <v>39</v>
      </c>
      <c r="C20" s="23" t="s">
        <v>40</v>
      </c>
      <c r="D20" s="26">
        <v>28</v>
      </c>
      <c r="E20" s="26">
        <f t="shared" si="27"/>
        <v>48</v>
      </c>
      <c r="F20" s="287" t="s">
        <v>156</v>
      </c>
      <c r="G20" s="28"/>
      <c r="H20" s="28" t="s">
        <v>32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3"/>
      <c r="W20" s="28"/>
      <c r="X20" s="28"/>
      <c r="Y20" s="28"/>
      <c r="Z20" s="28"/>
      <c r="AA20" s="28"/>
      <c r="AB20" s="30"/>
      <c r="AC20" s="30"/>
      <c r="AD20" s="28"/>
      <c r="AE20" s="28"/>
      <c r="AF20" s="30"/>
      <c r="AG20" s="30"/>
      <c r="AH20" s="30"/>
      <c r="AI20" s="28"/>
      <c r="AJ20" s="28"/>
      <c r="AK20" s="28"/>
      <c r="AL20" s="51"/>
      <c r="AM20" s="28"/>
      <c r="AN20" s="28"/>
      <c r="AO20" s="28"/>
      <c r="AP20" s="28"/>
      <c r="AQ20" s="200"/>
      <c r="AR20" s="28"/>
      <c r="AS20" s="28"/>
      <c r="AT20" s="51"/>
      <c r="AU20" s="51"/>
      <c r="AV20" s="28"/>
      <c r="AW20" s="28" t="s">
        <v>185</v>
      </c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199"/>
      <c r="BJ20" s="28"/>
      <c r="BK20" s="199"/>
      <c r="BL20" s="28"/>
      <c r="BM20" s="28"/>
      <c r="BN20" s="28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1"/>
      <c r="CP20" s="30"/>
      <c r="CQ20" s="30"/>
      <c r="CR20" s="30"/>
      <c r="CS20" s="30"/>
      <c r="CT20" s="31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1"/>
      <c r="DJ20" s="30"/>
      <c r="DK20" s="30"/>
      <c r="DL20" s="30"/>
      <c r="DM20" s="30"/>
      <c r="DN20" s="30"/>
      <c r="DO20" s="30"/>
      <c r="DP20" s="30"/>
      <c r="DQ20" s="30"/>
      <c r="DR20" s="251">
        <v>24</v>
      </c>
      <c r="DS20" s="22">
        <v>24</v>
      </c>
      <c r="DT20" s="42">
        <f t="shared" si="28"/>
        <v>48</v>
      </c>
      <c r="DU20" s="218" t="s">
        <v>140</v>
      </c>
    </row>
    <row r="21" spans="1:125" ht="31.5" customHeight="1" x14ac:dyDescent="0.2">
      <c r="A21" s="119">
        <v>2493</v>
      </c>
      <c r="B21" s="22" t="s">
        <v>41</v>
      </c>
      <c r="C21" s="16" t="s">
        <v>42</v>
      </c>
      <c r="D21" s="26">
        <v>28</v>
      </c>
      <c r="E21" s="26">
        <f t="shared" si="27"/>
        <v>38</v>
      </c>
      <c r="F21" s="288" t="s">
        <v>156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3"/>
      <c r="W21" s="28"/>
      <c r="X21" s="28"/>
      <c r="Y21" s="28"/>
      <c r="Z21" s="28"/>
      <c r="AA21" s="28"/>
      <c r="AB21" s="30"/>
      <c r="AC21" s="30"/>
      <c r="AD21" s="28"/>
      <c r="AE21" s="28"/>
      <c r="AF21" s="28"/>
      <c r="AG21" s="28"/>
      <c r="AH21" s="28"/>
      <c r="AI21" s="28"/>
      <c r="AJ21" s="28"/>
      <c r="AK21" s="28"/>
      <c r="AL21" s="51"/>
      <c r="AM21" s="28"/>
      <c r="AN21" s="28"/>
      <c r="AO21" s="28"/>
      <c r="AP21" s="28"/>
      <c r="AQ21" s="200"/>
      <c r="AR21" s="28"/>
      <c r="AS21" s="28"/>
      <c r="AT21" s="51"/>
      <c r="AU21" s="51"/>
      <c r="AV21" s="28"/>
      <c r="AW21" s="28"/>
      <c r="AX21" s="28"/>
      <c r="AY21" s="28"/>
      <c r="AZ21" s="28"/>
      <c r="BA21" s="28"/>
      <c r="BB21" s="28" t="s">
        <v>32</v>
      </c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30"/>
      <c r="BU21" s="30"/>
      <c r="BV21" s="30"/>
      <c r="BW21" s="30"/>
      <c r="BX21" s="30"/>
      <c r="BY21" s="30"/>
      <c r="BZ21" s="31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1"/>
      <c r="CP21" s="30" t="s">
        <v>185</v>
      </c>
      <c r="CQ21" s="30"/>
      <c r="CR21" s="30"/>
      <c r="CS21" s="30"/>
      <c r="CT21" s="31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1"/>
      <c r="DJ21" s="30"/>
      <c r="DK21" s="30"/>
      <c r="DL21" s="30"/>
      <c r="DM21" s="30"/>
      <c r="DN21" s="30"/>
      <c r="DO21" s="30"/>
      <c r="DP21" s="30"/>
      <c r="DQ21" s="30"/>
      <c r="DR21" s="251">
        <v>16</v>
      </c>
      <c r="DS21" s="22">
        <v>22</v>
      </c>
      <c r="DT21" s="42">
        <f t="shared" si="28"/>
        <v>38</v>
      </c>
      <c r="DU21" s="218" t="s">
        <v>144</v>
      </c>
    </row>
    <row r="22" spans="1:125" ht="16.5" thickBot="1" x14ac:dyDescent="0.25">
      <c r="A22" s="122">
        <v>2493</v>
      </c>
      <c r="B22" s="45" t="s">
        <v>37</v>
      </c>
      <c r="C22" s="52" t="s">
        <v>38</v>
      </c>
      <c r="D22" s="44">
        <v>28</v>
      </c>
      <c r="E22" s="44">
        <f t="shared" si="27"/>
        <v>48</v>
      </c>
      <c r="F22" s="289" t="s">
        <v>156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1"/>
      <c r="AM22" s="30"/>
      <c r="AN22" s="30"/>
      <c r="AO22" s="30"/>
      <c r="AP22" s="30"/>
      <c r="AQ22" s="216"/>
      <c r="AR22" s="30"/>
      <c r="AS22" s="30"/>
      <c r="AT22" s="31"/>
      <c r="AU22" s="31"/>
      <c r="AV22" s="30"/>
      <c r="AW22" s="30"/>
      <c r="AX22" s="30"/>
      <c r="AY22" s="30"/>
      <c r="AZ22" s="30"/>
      <c r="BA22" s="30"/>
      <c r="BB22" s="30"/>
      <c r="BC22" s="30" t="s">
        <v>32</v>
      </c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1"/>
      <c r="CP22" s="30"/>
      <c r="CQ22" s="30" t="s">
        <v>185</v>
      </c>
      <c r="CR22" s="30"/>
      <c r="CS22" s="30"/>
      <c r="CT22" s="31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1"/>
      <c r="DJ22" s="30"/>
      <c r="DK22" s="30"/>
      <c r="DL22" s="30"/>
      <c r="DM22" s="30"/>
      <c r="DN22" s="30"/>
      <c r="DO22" s="30"/>
      <c r="DP22" s="30"/>
      <c r="DQ22" s="30"/>
      <c r="DR22" s="290">
        <v>24</v>
      </c>
      <c r="DS22" s="45">
        <v>24</v>
      </c>
      <c r="DT22" s="46">
        <f t="shared" si="28"/>
        <v>48</v>
      </c>
      <c r="DU22" s="219" t="s">
        <v>159</v>
      </c>
    </row>
    <row r="23" spans="1:125" ht="15" x14ac:dyDescent="0.2">
      <c r="A23" s="263">
        <v>3493</v>
      </c>
      <c r="B23" s="40" t="s">
        <v>45</v>
      </c>
      <c r="C23" s="34" t="s">
        <v>46</v>
      </c>
      <c r="D23" s="265">
        <v>35</v>
      </c>
      <c r="E23" s="47">
        <f t="shared" ref="E23:E28" si="29">+DT23</f>
        <v>48</v>
      </c>
      <c r="F23" s="295" t="s">
        <v>156</v>
      </c>
      <c r="G23" s="326"/>
      <c r="H23" s="326"/>
      <c r="I23" s="32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97"/>
      <c r="AM23" s="256"/>
      <c r="AN23" s="256"/>
      <c r="AO23" s="256"/>
      <c r="AP23" s="256"/>
      <c r="AQ23" s="256"/>
      <c r="AR23" s="256"/>
      <c r="AS23" s="256"/>
      <c r="AT23" s="297"/>
      <c r="AU23" s="297"/>
      <c r="AV23" s="256"/>
      <c r="AW23" s="256"/>
      <c r="AX23" s="256"/>
      <c r="AY23" s="256"/>
      <c r="AZ23" s="256"/>
      <c r="BA23" s="326" t="s">
        <v>32</v>
      </c>
      <c r="BB23" s="326"/>
      <c r="BC23" s="32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97"/>
      <c r="CA23" s="256"/>
      <c r="CB23" s="256"/>
      <c r="CC23" s="256"/>
      <c r="CD23" s="256"/>
      <c r="CE23" s="256"/>
      <c r="CF23" s="256"/>
      <c r="CG23" s="256"/>
      <c r="CH23" s="256"/>
      <c r="CI23" s="256"/>
      <c r="CJ23" s="256"/>
      <c r="CK23" s="256"/>
      <c r="CL23" s="256"/>
      <c r="CM23" s="256"/>
      <c r="CN23" s="256"/>
      <c r="CO23" s="327" t="s">
        <v>185</v>
      </c>
      <c r="CP23" s="326"/>
      <c r="CQ23" s="326"/>
      <c r="CR23" s="256"/>
      <c r="CS23" s="256"/>
      <c r="CT23" s="297"/>
      <c r="CU23" s="256"/>
      <c r="CV23" s="256"/>
      <c r="CW23" s="256"/>
      <c r="CX23" s="256"/>
      <c r="CY23" s="256"/>
      <c r="CZ23" s="256"/>
      <c r="DA23" s="256"/>
      <c r="DB23" s="256"/>
      <c r="DC23" s="256"/>
      <c r="DD23" s="256"/>
      <c r="DE23" s="256"/>
      <c r="DF23" s="256"/>
      <c r="DG23" s="256"/>
      <c r="DH23" s="256"/>
      <c r="DI23" s="297"/>
      <c r="DJ23" s="256"/>
      <c r="DK23" s="256"/>
      <c r="DL23" s="256"/>
      <c r="DM23" s="256"/>
      <c r="DN23" s="256"/>
      <c r="DO23" s="256"/>
      <c r="DP23" s="256"/>
      <c r="DQ23" s="256"/>
      <c r="DR23" s="265">
        <v>24</v>
      </c>
      <c r="DS23" s="47">
        <v>24</v>
      </c>
      <c r="DT23" s="47">
        <f t="shared" ref="DT23:DT28" si="30">SUM(DR23:DS23)</f>
        <v>48</v>
      </c>
      <c r="DU23" s="260"/>
    </row>
    <row r="24" spans="1:125" ht="15" x14ac:dyDescent="0.2">
      <c r="A24" s="264">
        <v>3493</v>
      </c>
      <c r="B24" s="22" t="s">
        <v>47</v>
      </c>
      <c r="C24" s="23" t="s">
        <v>48</v>
      </c>
      <c r="D24" s="258">
        <v>35</v>
      </c>
      <c r="E24" s="48">
        <f t="shared" si="29"/>
        <v>48</v>
      </c>
      <c r="F24" s="296" t="s">
        <v>156</v>
      </c>
      <c r="G24" s="326"/>
      <c r="H24" s="326"/>
      <c r="I24" s="32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97"/>
      <c r="AM24" s="256"/>
      <c r="AN24" s="256"/>
      <c r="AO24" s="256"/>
      <c r="AP24" s="256"/>
      <c r="AQ24" s="256"/>
      <c r="AR24" s="256"/>
      <c r="AS24" s="256"/>
      <c r="AT24" s="297"/>
      <c r="AU24" s="297"/>
      <c r="AV24" s="256"/>
      <c r="AW24" s="256"/>
      <c r="AX24" s="256"/>
      <c r="AY24" s="256"/>
      <c r="AZ24" s="256"/>
      <c r="BA24" s="326"/>
      <c r="BB24" s="326" t="s">
        <v>32</v>
      </c>
      <c r="BC24" s="32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  <c r="BY24" s="256"/>
      <c r="BZ24" s="297"/>
      <c r="CA24" s="256"/>
      <c r="CB24" s="256"/>
      <c r="CC24" s="256"/>
      <c r="CD24" s="256"/>
      <c r="CE24" s="256"/>
      <c r="CF24" s="256"/>
      <c r="CG24" s="256"/>
      <c r="CH24" s="256"/>
      <c r="CI24" s="256"/>
      <c r="CJ24" s="256"/>
      <c r="CK24" s="256"/>
      <c r="CL24" s="256"/>
      <c r="CM24" s="256"/>
      <c r="CN24" s="256"/>
      <c r="CO24" s="327"/>
      <c r="CP24" s="326" t="s">
        <v>185</v>
      </c>
      <c r="CQ24" s="326"/>
      <c r="CR24" s="256"/>
      <c r="CS24" s="256"/>
      <c r="CT24" s="297"/>
      <c r="CU24" s="256"/>
      <c r="CV24" s="256"/>
      <c r="CW24" s="256"/>
      <c r="CX24" s="256"/>
      <c r="CY24" s="256"/>
      <c r="CZ24" s="256"/>
      <c r="DA24" s="256"/>
      <c r="DB24" s="256"/>
      <c r="DC24" s="256"/>
      <c r="DD24" s="256"/>
      <c r="DE24" s="256"/>
      <c r="DF24" s="256"/>
      <c r="DG24" s="256"/>
      <c r="DH24" s="256"/>
      <c r="DI24" s="297"/>
      <c r="DJ24" s="256"/>
      <c r="DK24" s="256"/>
      <c r="DL24" s="256"/>
      <c r="DM24" s="256"/>
      <c r="DN24" s="256"/>
      <c r="DO24" s="256"/>
      <c r="DP24" s="256"/>
      <c r="DQ24" s="256"/>
      <c r="DR24" s="258">
        <v>24</v>
      </c>
      <c r="DS24" s="48">
        <v>24</v>
      </c>
      <c r="DT24" s="48">
        <f t="shared" si="30"/>
        <v>48</v>
      </c>
      <c r="DU24" s="261"/>
    </row>
    <row r="25" spans="1:125" ht="15" x14ac:dyDescent="0.2">
      <c r="A25" s="264">
        <v>3493</v>
      </c>
      <c r="B25" s="22" t="s">
        <v>49</v>
      </c>
      <c r="C25" s="16" t="s">
        <v>50</v>
      </c>
      <c r="D25" s="258">
        <v>35</v>
      </c>
      <c r="E25" s="48">
        <f t="shared" si="29"/>
        <v>48</v>
      </c>
      <c r="F25" s="296" t="s">
        <v>156</v>
      </c>
      <c r="G25" s="326" t="s">
        <v>32</v>
      </c>
      <c r="H25" s="326"/>
      <c r="I25" s="32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97"/>
      <c r="AM25" s="256"/>
      <c r="AN25" s="256"/>
      <c r="AO25" s="256"/>
      <c r="AP25" s="256"/>
      <c r="AQ25" s="256"/>
      <c r="AR25" s="256"/>
      <c r="AS25" s="256"/>
      <c r="AT25" s="297"/>
      <c r="AU25" s="297"/>
      <c r="AV25" s="326" t="s">
        <v>185</v>
      </c>
      <c r="AW25" s="326"/>
      <c r="AX25" s="326"/>
      <c r="AY25" s="256"/>
      <c r="AZ25" s="256"/>
      <c r="BA25" s="326"/>
      <c r="BB25" s="326"/>
      <c r="BC25" s="32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97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327"/>
      <c r="CP25" s="326"/>
      <c r="CQ25" s="326"/>
      <c r="CR25" s="256"/>
      <c r="CS25" s="256"/>
      <c r="CT25" s="297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97"/>
      <c r="DJ25" s="256"/>
      <c r="DK25" s="256"/>
      <c r="DL25" s="256"/>
      <c r="DM25" s="256"/>
      <c r="DN25" s="256"/>
      <c r="DO25" s="256"/>
      <c r="DP25" s="256"/>
      <c r="DQ25" s="256"/>
      <c r="DR25" s="258">
        <v>24</v>
      </c>
      <c r="DS25" s="48">
        <v>24</v>
      </c>
      <c r="DT25" s="48">
        <f t="shared" si="30"/>
        <v>48</v>
      </c>
      <c r="DU25" s="261"/>
    </row>
    <row r="26" spans="1:125" ht="15" x14ac:dyDescent="0.2">
      <c r="A26" s="264">
        <v>3493</v>
      </c>
      <c r="B26" s="22" t="s">
        <v>51</v>
      </c>
      <c r="C26" s="23" t="s">
        <v>52</v>
      </c>
      <c r="D26" s="258">
        <v>35</v>
      </c>
      <c r="E26" s="48">
        <f t="shared" si="29"/>
        <v>48</v>
      </c>
      <c r="F26" s="296" t="s">
        <v>156</v>
      </c>
      <c r="G26" s="326"/>
      <c r="H26" s="326"/>
      <c r="I26" s="32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97"/>
      <c r="AM26" s="256"/>
      <c r="AN26" s="256"/>
      <c r="AO26" s="256"/>
      <c r="AP26" s="256"/>
      <c r="AQ26" s="256"/>
      <c r="AR26" s="256"/>
      <c r="AS26" s="256"/>
      <c r="AT26" s="297"/>
      <c r="AU26" s="297"/>
      <c r="AV26" s="326"/>
      <c r="AW26" s="326"/>
      <c r="AX26" s="326"/>
      <c r="AY26" s="256"/>
      <c r="AZ26" s="256"/>
      <c r="BA26" s="326"/>
      <c r="BB26" s="326"/>
      <c r="BC26" s="326" t="s">
        <v>32</v>
      </c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  <c r="BY26" s="256"/>
      <c r="BZ26" s="297"/>
      <c r="CA26" s="256"/>
      <c r="CB26" s="256"/>
      <c r="CC26" s="256"/>
      <c r="CD26" s="256"/>
      <c r="CE26" s="256"/>
      <c r="CF26" s="256"/>
      <c r="CG26" s="256"/>
      <c r="CH26" s="256"/>
      <c r="CI26" s="256"/>
      <c r="CJ26" s="256"/>
      <c r="CK26" s="256"/>
      <c r="CL26" s="256"/>
      <c r="CM26" s="256"/>
      <c r="CN26" s="256"/>
      <c r="CO26" s="327"/>
      <c r="CP26" s="326"/>
      <c r="CQ26" s="326" t="s">
        <v>185</v>
      </c>
      <c r="CR26" s="256"/>
      <c r="CS26" s="256"/>
      <c r="CT26" s="297"/>
      <c r="CU26" s="256"/>
      <c r="CV26" s="256"/>
      <c r="CW26" s="256"/>
      <c r="CX26" s="256"/>
      <c r="CY26" s="256"/>
      <c r="CZ26" s="256"/>
      <c r="DA26" s="256"/>
      <c r="DB26" s="256"/>
      <c r="DC26" s="256"/>
      <c r="DD26" s="256"/>
      <c r="DE26" s="256"/>
      <c r="DF26" s="256"/>
      <c r="DG26" s="256"/>
      <c r="DH26" s="256"/>
      <c r="DI26" s="297"/>
      <c r="DJ26" s="256"/>
      <c r="DK26" s="256"/>
      <c r="DL26" s="256"/>
      <c r="DM26" s="256"/>
      <c r="DN26" s="256"/>
      <c r="DO26" s="256"/>
      <c r="DP26" s="256"/>
      <c r="DQ26" s="256"/>
      <c r="DR26" s="258">
        <v>24</v>
      </c>
      <c r="DS26" s="48">
        <v>24</v>
      </c>
      <c r="DT26" s="48">
        <f t="shared" si="30"/>
        <v>48</v>
      </c>
      <c r="DU26" s="261"/>
    </row>
    <row r="27" spans="1:125" ht="15" x14ac:dyDescent="0.2">
      <c r="A27" s="264">
        <v>3493</v>
      </c>
      <c r="B27" s="22" t="s">
        <v>53</v>
      </c>
      <c r="C27" s="23" t="s">
        <v>54</v>
      </c>
      <c r="D27" s="258">
        <v>35</v>
      </c>
      <c r="E27" s="48">
        <f t="shared" si="29"/>
        <v>48</v>
      </c>
      <c r="F27" s="296" t="s">
        <v>156</v>
      </c>
      <c r="G27" s="326"/>
      <c r="H27" s="326" t="s">
        <v>32</v>
      </c>
      <c r="I27" s="32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97"/>
      <c r="AM27" s="256"/>
      <c r="AN27" s="256"/>
      <c r="AO27" s="256"/>
      <c r="AP27" s="256"/>
      <c r="AQ27" s="256"/>
      <c r="AR27" s="256"/>
      <c r="AS27" s="256"/>
      <c r="AT27" s="297"/>
      <c r="AU27" s="297"/>
      <c r="AV27" s="326"/>
      <c r="AW27" s="326" t="s">
        <v>185</v>
      </c>
      <c r="AX27" s="326"/>
      <c r="AY27" s="256"/>
      <c r="AZ27" s="256"/>
      <c r="BA27" s="326"/>
      <c r="BB27" s="326"/>
      <c r="BC27" s="32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97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327"/>
      <c r="CP27" s="326"/>
      <c r="CQ27" s="326"/>
      <c r="CR27" s="256"/>
      <c r="CS27" s="256"/>
      <c r="CT27" s="297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97"/>
      <c r="DJ27" s="256"/>
      <c r="DK27" s="256"/>
      <c r="DL27" s="256"/>
      <c r="DM27" s="256"/>
      <c r="DN27" s="256"/>
      <c r="DO27" s="256"/>
      <c r="DP27" s="256"/>
      <c r="DQ27" s="256"/>
      <c r="DR27" s="258">
        <v>24</v>
      </c>
      <c r="DS27" s="48">
        <v>24</v>
      </c>
      <c r="DT27" s="48">
        <f t="shared" si="30"/>
        <v>48</v>
      </c>
      <c r="DU27" s="261"/>
    </row>
    <row r="28" spans="1:125" ht="15.75" thickBot="1" x14ac:dyDescent="0.25">
      <c r="A28" s="104">
        <v>3493</v>
      </c>
      <c r="B28" s="45" t="s">
        <v>55</v>
      </c>
      <c r="C28" s="43" t="s">
        <v>56</v>
      </c>
      <c r="D28" s="259">
        <v>35</v>
      </c>
      <c r="E28" s="49">
        <f t="shared" si="29"/>
        <v>38</v>
      </c>
      <c r="F28" s="105" t="s">
        <v>156</v>
      </c>
      <c r="G28" s="326"/>
      <c r="H28" s="326"/>
      <c r="I28" s="326" t="s">
        <v>32</v>
      </c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97"/>
      <c r="AM28" s="256"/>
      <c r="AN28" s="256"/>
      <c r="AO28" s="256"/>
      <c r="AP28" s="256"/>
      <c r="AQ28" s="256"/>
      <c r="AR28" s="256"/>
      <c r="AS28" s="256"/>
      <c r="AT28" s="297"/>
      <c r="AU28" s="297"/>
      <c r="AV28" s="326"/>
      <c r="AW28" s="326"/>
      <c r="AX28" s="326" t="s">
        <v>185</v>
      </c>
      <c r="AY28" s="256"/>
      <c r="AZ28" s="256"/>
      <c r="BA28" s="326"/>
      <c r="BB28" s="326"/>
      <c r="BC28" s="32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97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327"/>
      <c r="CP28" s="326"/>
      <c r="CQ28" s="326"/>
      <c r="CR28" s="256"/>
      <c r="CS28" s="256"/>
      <c r="CT28" s="297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97"/>
      <c r="DJ28" s="256"/>
      <c r="DK28" s="256"/>
      <c r="DL28" s="256"/>
      <c r="DM28" s="256"/>
      <c r="DN28" s="256"/>
      <c r="DO28" s="256"/>
      <c r="DP28" s="256"/>
      <c r="DQ28" s="256"/>
      <c r="DR28" s="259">
        <v>16</v>
      </c>
      <c r="DS28" s="49">
        <v>22</v>
      </c>
      <c r="DT28" s="49">
        <f t="shared" si="30"/>
        <v>38</v>
      </c>
      <c r="DU28" s="262"/>
    </row>
    <row r="29" spans="1:125" ht="15" x14ac:dyDescent="0.2">
      <c r="C29" s="174"/>
      <c r="E29" s="2">
        <f>SUM(E11:E28)</f>
        <v>800</v>
      </c>
    </row>
    <row r="30" spans="1:125" ht="15" x14ac:dyDescent="0.2">
      <c r="C30" s="174"/>
    </row>
    <row r="31" spans="1:125" ht="15" x14ac:dyDescent="0.2">
      <c r="C31" s="174"/>
    </row>
    <row r="32" spans="1:125" ht="15" x14ac:dyDescent="0.2">
      <c r="C32" s="174"/>
    </row>
  </sheetData>
  <autoFilter ref="A10:F22" xr:uid="{00000000-0009-0000-0000-000003000000}"/>
  <mergeCells count="13">
    <mergeCell ref="DU8:DU10"/>
    <mergeCell ref="DR8:DR10"/>
    <mergeCell ref="DS8:DS10"/>
    <mergeCell ref="W8:AS8"/>
    <mergeCell ref="AT8:BO8"/>
    <mergeCell ref="BP8:CJ8"/>
    <mergeCell ref="CK8:DF8"/>
    <mergeCell ref="DG8:DQ8"/>
    <mergeCell ref="B1:F3"/>
    <mergeCell ref="A4:B4"/>
    <mergeCell ref="A5:B5"/>
    <mergeCell ref="DT8:DT10"/>
    <mergeCell ref="G8:V8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HORARIO NOCHE</vt:lpstr>
      <vt:lpstr> HORARIO DIURNO</vt:lpstr>
      <vt:lpstr>HORARIO SABADO</vt:lpstr>
      <vt:lpstr> HORARIO VIRTUAL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Zoraida Palacio Martinez</dc:creator>
  <cp:lastModifiedBy>usuario</cp:lastModifiedBy>
  <cp:lastPrinted>2019-06-12T16:43:21Z</cp:lastPrinted>
  <dcterms:created xsi:type="dcterms:W3CDTF">2019-02-12T13:53:09Z</dcterms:created>
  <dcterms:modified xsi:type="dcterms:W3CDTF">2021-01-20T21:24:01Z</dcterms:modified>
</cp:coreProperties>
</file>